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filterPrivacy="1"/>
  <xr:revisionPtr revIDLastSave="0" documentId="8_{AA8E7D7A-F92A-446C-86CB-D4AE51914815}" xr6:coauthVersionLast="36" xr6:coauthVersionMax="36" xr10:uidLastSave="{00000000-0000-0000-0000-000000000000}"/>
  <bookViews>
    <workbookView xWindow="0" yWindow="240" windowWidth="22260" windowHeight="12405" activeTab="1" xr2:uid="{00000000-000D-0000-FFFF-FFFF00000000}"/>
  </bookViews>
  <sheets>
    <sheet name="Лист1" sheetId="1" r:id="rId1"/>
    <sheet name="Лист2" sheetId="3" r:id="rId2"/>
  </sheets>
  <definedNames>
    <definedName name="OLE_LINK1" localSheetId="0">Лист1!$A$1</definedName>
    <definedName name="_xlnm.Print_Area" localSheetId="0">Лист1!$A$1:$Z$85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1" l="1"/>
  <c r="N18" i="1"/>
  <c r="N20" i="1"/>
  <c r="N21" i="1"/>
  <c r="N22" i="1"/>
  <c r="N23" i="1"/>
  <c r="H30" i="1" l="1"/>
  <c r="H26" i="1" s="1"/>
  <c r="H25" i="1" s="1"/>
  <c r="Y84" i="1" l="1"/>
  <c r="X85" i="1"/>
  <c r="X81" i="1" s="1"/>
  <c r="P19" i="1" l="1"/>
  <c r="L62" i="1" l="1"/>
  <c r="L60" i="1" s="1"/>
  <c r="L47" i="1" s="1"/>
  <c r="L25" i="1" s="1"/>
  <c r="Y58" i="1"/>
  <c r="Y57" i="1"/>
  <c r="Y49" i="1" l="1"/>
  <c r="Y48" i="1" s="1"/>
  <c r="Y47" i="1" s="1"/>
  <c r="M49" i="1"/>
  <c r="M48" i="1" s="1"/>
  <c r="M47" i="1" s="1"/>
  <c r="Y82" i="1"/>
  <c r="Y83" i="1"/>
  <c r="Q49" i="1"/>
  <c r="Q25" i="1" s="1"/>
  <c r="Y81" i="1" l="1"/>
  <c r="Y25" i="1" s="1"/>
  <c r="Q48" i="1"/>
  <c r="Q47" i="1" s="1"/>
  <c r="W49" i="1"/>
  <c r="W48" i="1" s="1"/>
  <c r="W47" i="1" s="1"/>
  <c r="D18" i="1" l="1"/>
  <c r="E18" i="1"/>
  <c r="F18" i="1"/>
  <c r="G18" i="1"/>
  <c r="H18" i="1"/>
  <c r="I18" i="1"/>
  <c r="J18" i="1"/>
  <c r="K18" i="1"/>
  <c r="L18" i="1"/>
  <c r="M18" i="1"/>
  <c r="O18" i="1"/>
  <c r="P18" i="1"/>
  <c r="Q18" i="1"/>
  <c r="R18" i="1"/>
  <c r="S18" i="1"/>
  <c r="T18" i="1"/>
  <c r="U18" i="1"/>
  <c r="V18" i="1"/>
  <c r="W18" i="1"/>
  <c r="X18" i="1"/>
  <c r="Y18" i="1"/>
  <c r="Z18" i="1"/>
  <c r="D19" i="1"/>
  <c r="E19" i="1"/>
  <c r="F19" i="1"/>
  <c r="G19" i="1"/>
  <c r="H19" i="1"/>
  <c r="I19" i="1"/>
  <c r="J19" i="1"/>
  <c r="K19" i="1"/>
  <c r="L19" i="1"/>
  <c r="M19" i="1"/>
  <c r="O19" i="1"/>
  <c r="Q19" i="1"/>
  <c r="R19" i="1"/>
  <c r="S19" i="1"/>
  <c r="T19" i="1"/>
  <c r="U19" i="1"/>
  <c r="V19" i="1"/>
  <c r="W19" i="1"/>
  <c r="X19" i="1"/>
  <c r="Y19" i="1"/>
  <c r="Z19" i="1"/>
  <c r="D20" i="1"/>
  <c r="E20" i="1"/>
  <c r="F20" i="1"/>
  <c r="G20" i="1"/>
  <c r="H20" i="1"/>
  <c r="I20" i="1"/>
  <c r="J20" i="1"/>
  <c r="K20" i="1"/>
  <c r="L20" i="1"/>
  <c r="M20" i="1"/>
  <c r="O20" i="1"/>
  <c r="P20" i="1"/>
  <c r="Q20" i="1"/>
  <c r="R20" i="1"/>
  <c r="S20" i="1"/>
  <c r="T20" i="1"/>
  <c r="U20" i="1"/>
  <c r="V20" i="1"/>
  <c r="W20" i="1"/>
  <c r="X20" i="1"/>
  <c r="Y20" i="1"/>
  <c r="Z20" i="1"/>
  <c r="D21" i="1"/>
  <c r="E21" i="1"/>
  <c r="F21" i="1"/>
  <c r="G21" i="1"/>
  <c r="H21" i="1"/>
  <c r="I21" i="1"/>
  <c r="J21" i="1"/>
  <c r="K21" i="1"/>
  <c r="L21" i="1"/>
  <c r="M21" i="1"/>
  <c r="O21" i="1"/>
  <c r="P21" i="1"/>
  <c r="Q21" i="1"/>
  <c r="R21" i="1"/>
  <c r="S21" i="1"/>
  <c r="T21" i="1"/>
  <c r="U21" i="1"/>
  <c r="V21" i="1"/>
  <c r="W21" i="1"/>
  <c r="X21" i="1"/>
  <c r="Y21" i="1"/>
  <c r="Z21" i="1"/>
  <c r="D22" i="1"/>
  <c r="E22" i="1"/>
  <c r="F22" i="1"/>
  <c r="G22" i="1"/>
  <c r="H22" i="1"/>
  <c r="I22" i="1"/>
  <c r="J22" i="1"/>
  <c r="K22" i="1"/>
  <c r="L22" i="1"/>
  <c r="M22" i="1"/>
  <c r="O22" i="1"/>
  <c r="P22" i="1"/>
  <c r="Q22" i="1"/>
  <c r="R22" i="1"/>
  <c r="S22" i="1"/>
  <c r="T22" i="1"/>
  <c r="U22" i="1"/>
  <c r="V22" i="1"/>
  <c r="W22" i="1"/>
  <c r="X22" i="1"/>
  <c r="Y22" i="1"/>
  <c r="Z22" i="1"/>
  <c r="D23" i="1"/>
  <c r="E23" i="1"/>
  <c r="F23" i="1"/>
  <c r="G23" i="1"/>
  <c r="H23" i="1"/>
  <c r="I23" i="1"/>
  <c r="J23" i="1"/>
  <c r="K23" i="1"/>
  <c r="L23" i="1"/>
  <c r="M23" i="1"/>
  <c r="O23" i="1"/>
  <c r="P23" i="1"/>
  <c r="Q23" i="1"/>
  <c r="R23" i="1"/>
  <c r="S23" i="1"/>
  <c r="T23" i="1"/>
  <c r="U23" i="1"/>
  <c r="V23" i="1"/>
  <c r="W23" i="1"/>
  <c r="X23" i="1"/>
  <c r="Z23" i="1"/>
  <c r="W17" i="1" l="1"/>
  <c r="D17" i="1"/>
  <c r="V17" i="1"/>
  <c r="M17" i="1"/>
  <c r="X17" i="1"/>
  <c r="U17" i="1"/>
  <c r="R17" i="1"/>
  <c r="O17" i="1"/>
  <c r="L17" i="1"/>
  <c r="I17" i="1"/>
  <c r="F17" i="1"/>
  <c r="J17" i="1"/>
  <c r="S17" i="1"/>
  <c r="G17" i="1"/>
  <c r="P17" i="1"/>
  <c r="Q17" i="1"/>
  <c r="Z17" i="1"/>
  <c r="T17" i="1"/>
  <c r="K17" i="1"/>
  <c r="H17" i="1"/>
  <c r="E17" i="1"/>
  <c r="Y23" i="1" l="1"/>
  <c r="Y17" i="1" s="1"/>
  <c r="N48" i="1"/>
  <c r="N47" i="1" s="1"/>
  <c r="N19" i="1" s="1"/>
  <c r="N17" i="1" s="1"/>
</calcChain>
</file>

<file path=xl/sharedStrings.xml><?xml version="1.0" encoding="utf-8"?>
<sst xmlns="http://schemas.openxmlformats.org/spreadsheetml/2006/main" count="1668" uniqueCount="224">
  <si>
    <t>Номер группы инвестиционных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</si>
  <si>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</si>
  <si>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</si>
  <si>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Развитие электрической сети/усиление существующей электрической сети, связанное с подключением новых потребителей</t>
  </si>
  <si>
    <t>(мероприятия направленные на снижение эксплуатационных затрат) оказания услуг в сфере электроэнергетики</t>
  </si>
  <si>
    <t>Повышение надежности оказываемых услуг в сфере электроэнергетики</t>
  </si>
  <si>
    <t>Повышение качества оказываемых услуг в сфере электроэнергетики</t>
  </si>
  <si>
    <t>Инвестиции, связанные с деятельностью, не относящейся к сфере электроэнергетики</t>
  </si>
  <si>
    <r>
      <t xml:space="preserve">показатель максимальной мощности присоединяемых потребителей электрической энергии,  </t>
    </r>
    <r>
      <rPr>
        <sz val="10"/>
        <color theme="1"/>
        <rFont val="Arial"/>
        <family val="2"/>
        <charset val="204"/>
      </rPr>
      <t>S</t>
    </r>
    <r>
      <rPr>
        <vertAlign val="superscript"/>
        <sz val="8"/>
        <color theme="1"/>
        <rFont val="Arial"/>
        <family val="2"/>
        <charset val="204"/>
      </rPr>
      <t>ТП</t>
    </r>
    <r>
      <rPr>
        <vertAlign val="subscript"/>
        <sz val="8"/>
        <color theme="1"/>
        <rFont val="Arial"/>
        <family val="2"/>
        <charset val="204"/>
      </rPr>
      <t>потр</t>
    </r>
    <r>
      <rPr>
        <sz val="10"/>
        <color theme="1"/>
        <rFont val="Arial"/>
        <family val="2"/>
        <charset val="204"/>
      </rPr>
      <t xml:space="preserve"> </t>
    </r>
  </si>
  <si>
    <r>
      <t>Показатель оценки изменения доли полезного отпуска электрической энергии, которая формируется посредством приборов учета электрической энергии, включенных в систему сбора и передачи данных, ∆ПО</t>
    </r>
    <r>
      <rPr>
        <vertAlign val="subscript"/>
        <sz val="8"/>
        <color theme="1"/>
        <rFont val="Arial"/>
        <family val="2"/>
        <charset val="204"/>
      </rPr>
      <t>дист</t>
    </r>
    <r>
      <rPr>
        <sz val="10"/>
        <color theme="1"/>
        <rFont val="Arial"/>
        <family val="2"/>
        <charset val="204"/>
      </rPr>
      <t xml:space="preserve"> </t>
    </r>
  </si>
  <si>
    <r>
      <t>Показатель оценки изменения средней продолжительности прекращения передачи электрической энергии потребителям услуг,</t>
    </r>
    <r>
      <rPr>
        <sz val="10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>∆П</t>
    </r>
    <r>
      <rPr>
        <vertAlign val="subscript"/>
        <sz val="8"/>
        <color theme="1"/>
        <rFont val="Arial"/>
        <family val="2"/>
        <charset val="204"/>
      </rPr>
      <t>saidi</t>
    </r>
    <r>
      <rPr>
        <sz val="10"/>
        <color theme="1"/>
        <rFont val="Arial"/>
        <family val="2"/>
        <charset val="204"/>
      </rPr>
      <t xml:space="preserve"> </t>
    </r>
  </si>
  <si>
    <r>
      <t xml:space="preserve">Показатель оценки изменения средней частоты прекращения передачи электрической энергии потребителям услуг, </t>
    </r>
    <r>
      <rPr>
        <sz val="10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>∆П</t>
    </r>
    <r>
      <rPr>
        <vertAlign val="subscript"/>
        <sz val="8"/>
        <color theme="1"/>
        <rFont val="Arial"/>
        <family val="2"/>
        <charset val="204"/>
      </rPr>
      <t>saifi</t>
    </r>
    <r>
      <rPr>
        <sz val="10"/>
        <color theme="1"/>
        <rFont val="Arial"/>
        <family val="2"/>
        <charset val="204"/>
      </rPr>
      <t xml:space="preserve"> </t>
    </r>
  </si>
  <si>
    <r>
      <t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</t>
    </r>
    <r>
      <rPr>
        <sz val="10"/>
        <color theme="1"/>
        <rFont val="Arial"/>
        <family val="2"/>
        <charset val="204"/>
      </rPr>
      <t>, N</t>
    </r>
    <r>
      <rPr>
        <vertAlign val="subscript"/>
        <sz val="10"/>
        <color theme="1"/>
        <rFont val="Arial"/>
        <family val="2"/>
        <charset val="204"/>
      </rPr>
      <t>сд_тпр</t>
    </r>
  </si>
  <si>
    <r>
      <t>Показатель объема финансовых потребностей, необходимых для реализации мероприятий, направленных на развитие информационной инфраструктуры,</t>
    </r>
    <r>
      <rPr>
        <sz val="10"/>
        <color theme="1"/>
        <rFont val="Arial"/>
        <family val="2"/>
        <charset val="204"/>
      </rPr>
      <t xml:space="preserve"> Ф</t>
    </r>
    <r>
      <rPr>
        <vertAlign val="superscript"/>
        <sz val="10"/>
        <color theme="1"/>
        <rFont val="Arial"/>
        <family val="2"/>
        <charset val="204"/>
      </rPr>
      <t>ит</t>
    </r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</si>
  <si>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</si>
  <si>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</si>
  <si>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</si>
  <si>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</si>
  <si>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</si>
  <si>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</si>
  <si>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</si>
  <si>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</si>
  <si>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</si>
  <si>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</si>
  <si>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</si>
  <si>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</si>
  <si>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</si>
  <si>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энергии,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</si>
  <si>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</si>
  <si>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</si>
  <si>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</si>
  <si>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</si>
  <si>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</si>
  <si>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</si>
  <si>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</si>
  <si>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хозяйства,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</si>
  <si>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</si>
  <si>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</si>
  <si>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</si>
  <si>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</si>
  <si>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перевооружение, всего, в том числе:</t>
  </si>
  <si>
    <t>Г</t>
  </si>
  <si>
    <t>Реконструкция, модернизация, техническое перевооружение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</si>
  <si>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</si>
  <si>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</si>
  <si>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</si>
  <si>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</si>
  <si>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Прочие инвестиционные проекты, всего, в том числе:</t>
  </si>
  <si>
    <t xml:space="preserve">                       </t>
  </si>
  <si>
    <t>4.1</t>
  </si>
  <si>
    <t>5.1</t>
  </si>
  <si>
    <t>5.2</t>
  </si>
  <si>
    <t>5.3</t>
  </si>
  <si>
    <t>5.4</t>
  </si>
  <si>
    <t>5.5</t>
  </si>
  <si>
    <t>5.6</t>
  </si>
  <si>
    <t>5.7</t>
  </si>
  <si>
    <t>6.1</t>
  </si>
  <si>
    <t>6.2</t>
  </si>
  <si>
    <t>7.1</t>
  </si>
  <si>
    <t>7.2</t>
  </si>
  <si>
    <t>9.1</t>
  </si>
  <si>
    <t>9.2</t>
  </si>
  <si>
    <t>1.1</t>
  </si>
  <si>
    <t>1.1.1</t>
  </si>
  <si>
    <t>1.1.2</t>
  </si>
  <si>
    <t>1.1.3</t>
  </si>
  <si>
    <t>1.2</t>
  </si>
  <si>
    <t>1.2.1</t>
  </si>
  <si>
    <t>1.4.1</t>
  </si>
  <si>
    <t>1.6</t>
  </si>
  <si>
    <r>
      <t xml:space="preserve"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присоединения, </t>
    </r>
    <r>
      <rPr>
        <sz val="10"/>
        <color theme="1"/>
        <rFont val="Arial"/>
        <family val="2"/>
        <charset val="204"/>
      </rPr>
      <t>N</t>
    </r>
    <r>
      <rPr>
        <vertAlign val="superscript"/>
        <sz val="10"/>
        <color theme="1"/>
        <rFont val="Arial"/>
        <family val="2"/>
        <charset val="204"/>
      </rPr>
      <t>нс</t>
    </r>
    <r>
      <rPr>
        <vertAlign val="subscript"/>
        <sz val="10"/>
        <color theme="1"/>
        <rFont val="Arial"/>
        <family val="2"/>
        <charset val="204"/>
      </rPr>
      <t>сд_тпр</t>
    </r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</si>
  <si>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</si>
  <si>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Кемеровская область РФ</t>
  </si>
  <si>
    <t>1.6.1</t>
  </si>
  <si>
    <t>1.2.1.1.1</t>
  </si>
  <si>
    <t>1.2.1.1.2</t>
  </si>
  <si>
    <t>1.2.1.1.3</t>
  </si>
  <si>
    <t xml:space="preserve">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</si>
  <si>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нд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</si>
  <si>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</si>
  <si>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</si>
  <si>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</si>
  <si>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</si>
  <si>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</si>
  <si>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</si>
  <si>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</si>
  <si>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</si>
  <si>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</si>
  <si>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</si>
  <si>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</si>
  <si>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</si>
  <si>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</si>
  <si>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</si>
  <si>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</si>
  <si>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</si>
  <si>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</si>
  <si>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</si>
  <si>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</si>
  <si>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</si>
  <si>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</si>
  <si>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</si>
  <si>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</si>
  <si>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</si>
  <si>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</si>
  <si>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</si>
  <si>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</si>
  <si>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</si>
  <si>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</si>
  <si>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</si>
  <si>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</si>
  <si>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</si>
  <si>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</si>
  <si>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</si>
  <si>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</si>
  <si>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</si>
  <si>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</si>
  <si>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</si>
  <si>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</si>
  <si>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</si>
  <si>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r>
      <t xml:space="preserve">Показатель замены силовых (авто-) трансформаторов, 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35</t>
    </r>
    <r>
      <rPr>
        <vertAlign val="subscript"/>
        <sz val="8"/>
        <color theme="1"/>
        <rFont val="Arial"/>
        <family val="2"/>
        <charset val="204"/>
      </rPr>
      <t>з_тр</t>
    </r>
    <r>
      <rPr>
        <sz val="8"/>
        <color theme="1"/>
        <rFont val="Arial"/>
        <family val="2"/>
        <charset val="204"/>
      </rPr>
      <t xml:space="preserve">  </t>
    </r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</si>
  <si>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</si>
  <si>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r>
      <t xml:space="preserve">Показатель замены силовых (авто-) трансформаторов, 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6</t>
    </r>
    <r>
      <rPr>
        <vertAlign val="subscript"/>
        <sz val="8"/>
        <color theme="1"/>
        <rFont val="Arial"/>
        <family val="2"/>
        <charset val="204"/>
      </rPr>
      <t>з_тр</t>
    </r>
    <r>
      <rPr>
        <sz val="8"/>
        <color theme="1"/>
        <rFont val="Arial"/>
        <family val="2"/>
        <charset val="204"/>
      </rPr>
      <t xml:space="preserve">  </t>
    </r>
  </si>
  <si>
    <r>
      <t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организации,</t>
    </r>
    <r>
      <rPr>
        <sz val="10"/>
        <color theme="1"/>
        <rFont val="Arial"/>
        <family val="2"/>
        <charset val="204"/>
      </rPr>
      <t xml:space="preserve"> Ф</t>
    </r>
    <r>
      <rPr>
        <vertAlign val="superscript"/>
        <sz val="10"/>
        <color theme="1"/>
        <rFont val="Arial"/>
        <family val="2"/>
        <charset val="204"/>
      </rPr>
      <t>хо</t>
    </r>
  </si>
  <si>
    <r>
      <t xml:space="preserve"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</t>
    </r>
    <r>
      <rPr>
        <sz val="8"/>
        <color theme="1"/>
        <rFont val="Calibri"/>
        <family val="2"/>
        <charset val="204"/>
      </rPr>
      <t>∆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35</t>
    </r>
    <r>
      <rPr>
        <vertAlign val="subscript"/>
        <sz val="8"/>
        <color theme="1"/>
        <rFont val="Arial"/>
        <family val="2"/>
        <charset val="204"/>
      </rPr>
      <t xml:space="preserve">тп_тр, </t>
    </r>
    <r>
      <rPr>
        <sz val="8"/>
        <color theme="1"/>
        <rFont val="Arial"/>
        <family val="2"/>
        <charset val="204"/>
      </rPr>
      <t>МВА</t>
    </r>
  </si>
  <si>
    <r>
      <t xml:space="preserve"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</t>
    </r>
    <r>
      <rPr>
        <sz val="8"/>
        <color theme="1"/>
        <rFont val="Calibri"/>
        <family val="2"/>
        <charset val="204"/>
      </rPr>
      <t>∆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110</t>
    </r>
    <r>
      <rPr>
        <vertAlign val="subscript"/>
        <sz val="8"/>
        <color theme="1"/>
        <rFont val="Arial"/>
        <family val="2"/>
        <charset val="204"/>
      </rPr>
      <t xml:space="preserve">тп_тр, </t>
    </r>
    <r>
      <rPr>
        <sz val="8"/>
        <color theme="1"/>
        <rFont val="Arial"/>
        <family val="2"/>
        <charset val="204"/>
      </rPr>
      <t>МВА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</si>
  <si>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35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</si>
  <si>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t>4.3</t>
  </si>
  <si>
    <t>4.5</t>
  </si>
  <si>
    <t>4.6</t>
  </si>
  <si>
    <t>4.7</t>
  </si>
  <si>
    <t>4.8</t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</si>
  <si>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110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</si>
  <si>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r>
      <t xml:space="preserve"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</t>
    </r>
    <r>
      <rPr>
        <sz val="8"/>
        <color theme="1"/>
        <rFont val="Calibri"/>
        <family val="2"/>
        <charset val="204"/>
      </rPr>
      <t>∆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10</t>
    </r>
    <r>
      <rPr>
        <vertAlign val="subscript"/>
        <sz val="8"/>
        <color theme="1"/>
        <rFont val="Arial"/>
        <family val="2"/>
        <charset val="204"/>
      </rPr>
      <t xml:space="preserve">тп_тр, </t>
    </r>
    <r>
      <rPr>
        <sz val="8"/>
        <color theme="1"/>
        <rFont val="Arial"/>
        <family val="2"/>
        <charset val="204"/>
      </rPr>
      <t>МВА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</si>
  <si>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0,4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</si>
  <si>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t>Реконструкция ОРУ-35 кВ ПС 35/6 кВ № 41 с установкой блок-модуля 35 кВ (СМР, ПНР, ввод - 2024 г.)</t>
  </si>
  <si>
    <t>Приобретение измельчителя веток (мульчер) на базе автомобильного прицепа (ввод - 2024 г.)</t>
  </si>
  <si>
    <t>Показатель замены линий электропередачи, L6з_ЛЭП, км</t>
  </si>
  <si>
    <r>
      <t>Показатель замены силовых (авто-) трансформаторов, P</t>
    </r>
    <r>
      <rPr>
        <vertAlign val="superscript"/>
        <sz val="8"/>
        <color theme="1"/>
        <rFont val="Arial"/>
        <family val="2"/>
        <charset val="204"/>
      </rPr>
      <t>110</t>
    </r>
    <r>
      <rPr>
        <sz val="8"/>
        <color theme="1"/>
        <rFont val="Arial"/>
        <family val="2"/>
        <charset val="204"/>
      </rPr>
      <t xml:space="preserve">з_тр  </t>
    </r>
  </si>
  <si>
    <r>
      <t xml:space="preserve">Показатель замены выключателей, </t>
    </r>
    <r>
      <rPr>
        <sz val="10"/>
        <color theme="1"/>
        <rFont val="Arial"/>
        <family val="2"/>
        <charset val="204"/>
      </rPr>
      <t>В35</t>
    </r>
    <r>
      <rPr>
        <vertAlign val="subscript"/>
        <sz val="8"/>
        <color theme="1"/>
        <rFont val="Arial"/>
        <family val="2"/>
        <charset val="204"/>
      </rPr>
      <t>з</t>
    </r>
  </si>
  <si>
    <r>
      <t xml:space="preserve">Показатель замены выключателей, </t>
    </r>
    <r>
      <rPr>
        <sz val="10"/>
        <color theme="1"/>
        <rFont val="Arial"/>
        <family val="2"/>
        <charset val="204"/>
      </rPr>
      <t>В</t>
    </r>
    <r>
      <rPr>
        <vertAlign val="superscript"/>
        <sz val="8"/>
        <color theme="1"/>
        <rFont val="Arial"/>
        <family val="2"/>
        <charset val="204"/>
      </rPr>
      <t>6</t>
    </r>
    <r>
      <rPr>
        <vertAlign val="subscript"/>
        <sz val="8"/>
        <color theme="1"/>
        <rFont val="Arial"/>
        <family val="2"/>
        <charset val="204"/>
      </rPr>
      <t>з, В10з</t>
    </r>
  </si>
  <si>
    <t>Форма 1. Перечни инвестиционных проектов</t>
  </si>
  <si>
    <r>
      <t xml:space="preserve">Инвестиционная программа </t>
    </r>
    <r>
      <rPr>
        <u/>
        <sz val="11"/>
        <color theme="1"/>
        <rFont val="Calibri"/>
        <family val="2"/>
        <charset val="204"/>
        <scheme val="minor"/>
      </rPr>
      <t>Общество с ограниченной ответственностью Холдинговая компания «СДС-Энерго»</t>
    </r>
  </si>
  <si>
    <t>полное наименование субъекта электроэнергетики</t>
  </si>
  <si>
    <r>
      <t xml:space="preserve">на год </t>
    </r>
    <r>
      <rPr>
        <u/>
        <sz val="11"/>
        <color theme="1"/>
        <rFont val="Calibri"/>
        <family val="2"/>
        <charset val="204"/>
        <scheme val="minor"/>
      </rPr>
      <t>2024 г.</t>
    </r>
  </si>
  <si>
    <t>O_1.2.1.1.15</t>
  </si>
  <si>
    <t>4.2</t>
  </si>
  <si>
    <t>4.4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</si>
  <si>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</si>
  <si>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</si>
  <si>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</si>
  <si>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</si>
  <si>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</si>
  <si>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</si>
  <si>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</si>
  <si>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</si>
  <si>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</si>
  <si>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</si>
  <si>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</si>
  <si>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</si>
  <si>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</si>
  <si>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1.2.1.1.4</t>
  </si>
  <si>
    <t>N_1.2.1.1.17</t>
  </si>
  <si>
    <t>Устройство маслоприемников, маслоотводов и маслосборников закрытого типа на ПС 35/6 кВ № 41 для трансформаторов силовых ТДНС-10000/35 УХЛ1 (инв. №№ 00002126; 0002127) (ПИР - 2023, СМР, ПНР, ввод - 2024 г.)</t>
  </si>
  <si>
    <r>
      <t xml:space="preserve">Год раскрытия информации: </t>
    </r>
    <r>
      <rPr>
        <u/>
        <sz val="11"/>
        <color theme="1"/>
        <rFont val="Calibri"/>
        <family val="2"/>
        <charset val="204"/>
        <scheme val="minor"/>
      </rPr>
      <t>2024 год</t>
    </r>
  </si>
  <si>
    <t>M_1.2.1.1.13</t>
  </si>
  <si>
    <t>Реконструкция ПС 35/6 кВ  «ОГР» с заменой ячеек КРУ 35 кВ инв.№ 00003532 (ПИР -2022г., СМР, ПНР, ввод – 2024г.)</t>
  </si>
  <si>
    <t>Замена КТП 250 кВА (инв.№ 00001389) на ПС №6 (СМР, ПНР, ввод - 2024 г.)</t>
  </si>
  <si>
    <t>Замена КТП 160 кВА типа КТПН-ВК-1А-63/10/0,4 (инв.№ 00001390)  на ТП "Ключи" без силового трансформатора (СМР, ПНР, ввод - 2024 г.)</t>
  </si>
  <si>
    <t>Замена шкафа оперативного постоянного тока ШОТ-1 (инв.№00002332) подстанции 6/0,4кВ №26 на новый (СМР, ПНР, ввод - 2024 г.)</t>
  </si>
  <si>
    <t>1.2.1.1.5</t>
  </si>
  <si>
    <t>1.2.1.1.6</t>
  </si>
  <si>
    <t>1.2.1.1.7</t>
  </si>
  <si>
    <t>1.2.1.1.8</t>
  </si>
  <si>
    <t>1.2.1.1.9</t>
  </si>
  <si>
    <t>1.6.2</t>
  </si>
  <si>
    <t>Замена МФУ (ввод - 2024 г.)</t>
  </si>
  <si>
    <t>1.2.2.2.1</t>
  </si>
  <si>
    <t>Строительство сооружения линейного электротехнического: отпайка от ВЛЗ-6 кВ ф.2 ПС №10 для резервного питания ПС № 22  (ПИР, СМР, ПНР, ввод - 2024 г.)</t>
  </si>
  <si>
    <t>Замена КТП 250 кВА (инв.№ 00001388) Ново-Сафоново (СМР, ПНР, ввод - 2024 г.)</t>
  </si>
  <si>
    <t>O_1.2.1.1.23</t>
  </si>
  <si>
    <t>Замена шкафа ШОТ1М-220-12-17-60-6-24-21УХЛ3.1 (инв.№00003555) подстанции 110/6кВ «Листвяжная» на новый (СМР, ПНР, ввод - 2024 г.)</t>
  </si>
  <si>
    <t>Замена Трансформатора Т-1 типа ТМ-1600кВА (инв.№ 00002155) ПС №29 (СМР, ПНР, ввод - 2024 г.)</t>
  </si>
  <si>
    <t>1.6.3</t>
  </si>
  <si>
    <t>1.6.4</t>
  </si>
  <si>
    <t>Проектирование и монтаж системы пожарной сигнализации, системы оповещения и управления эвакуацией людей при пожаре на Подстанция 35/6 кВ «Шурапская» (ПИР, СМР, ввод - 2024 г.)</t>
  </si>
  <si>
    <t>Модернизация корпоративной системы электронного документооборота DIRECTUM RX (ввод - 2024 г.)</t>
  </si>
  <si>
    <t>1.1.1.3.1</t>
  </si>
  <si>
    <t>Строительство ЛЭП-6 кВ от линейной ячейки №8 ПС 35 кВ №5 (СМР, ввод - 2024 г.)</t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</si>
  <si>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6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</si>
  <si>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t>O_1.1.1.3.1</t>
  </si>
  <si>
    <t>План</t>
  </si>
  <si>
    <t>O_1.2.1.1.18</t>
  </si>
  <si>
    <t>O_1.2.1.1.19</t>
  </si>
  <si>
    <t>O_1.2.1.1.20</t>
  </si>
  <si>
    <t>O_1.2.1.1.21</t>
  </si>
  <si>
    <t>O_1.2.1.1.22</t>
  </si>
  <si>
    <t>O_1.2.2.2.4</t>
  </si>
  <si>
    <t>O_1.6.4</t>
  </si>
  <si>
    <t>O_1.6.5</t>
  </si>
  <si>
    <t>O_1.6.6</t>
  </si>
  <si>
    <t>O_1.6.7</t>
  </si>
  <si>
    <t>Показатель объема финансовых потребностей на реализацию мероприятий, обусловленных необходимостью выполнения требований законодательства Российской Федерации, Фтз</t>
  </si>
  <si>
    <t>Показатель объема финансовых потребностей, необходимых для реализации мероприятий, направленных на реализацию инвестиционных проектов, связанных с деятельностью, не относящейся к сфере электроэнергетики, Фнэ</t>
  </si>
  <si>
    <t>8</t>
  </si>
  <si>
    <t>10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</si>
  <si>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</si>
  <si>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</si>
  <si>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</si>
  <si>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</si>
  <si>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</si>
  <si>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</si>
  <si>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</si>
  <si>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</si>
  <si>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</si>
  <si>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</si>
  <si>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</si>
  <si>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</si>
  <si>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</si>
  <si>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</si>
  <si>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</si>
  <si>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</si>
  <si>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</si>
  <si>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17.09.2024 08:50:01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</si>
</sst>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vertAlign val="superscript"/>
      <sz val="8"/>
      <color theme="1"/>
      <name val="Arial"/>
      <family val="2"/>
      <charset val="204"/>
    </font>
    <font>
      <vertAlign val="subscript"/>
      <sz val="10"/>
      <color theme="1"/>
      <name val="Arial"/>
      <family val="2"/>
      <charset val="204"/>
    </font>
    <font>
      <vertAlign val="subscript"/>
      <sz val="8"/>
      <color theme="1"/>
      <name val="Arial"/>
      <family val="2"/>
      <charset val="204"/>
    </font>
    <font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  <font>
      <sz val="8"/>
      <name val="Arial"/>
      <family val="2"/>
      <charset val="204"/>
    </font>
    <font>
      <sz val="8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0" fillId="0" borderId="0"/>
    <xf numFmtId="0" fontId="8" fillId="0" borderId="0"/>
  </cellStyleXfs>
  <cellXfs count="51">
    <xf numFmtId="0" fontId="0" fillId="0" borderId="0" xfId="0"/>
    <xf numFmtId="164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0" xfId="0" applyFont="1" applyFill="1"/>
    <xf numFmtId="0" fontId="0" fillId="0" borderId="0" xfId="0" applyFill="1" applyAlignment="1">
      <alignment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" fontId="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0" fillId="0" borderId="0" xfId="1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8" xfId="0" applyBorder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0" fillId="0" borderId="0" xfId="0" applyBorder="1" applyAlignment="1">
      <alignment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9" fillId="0" borderId="17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18" xfId="0" applyFont="1" applyBorder="1" applyAlignment="1">
      <alignment vertical="top" wrapText="1"/>
    </xf>
    <xf numFmtId="0" fontId="0" fillId="0" borderId="17" xfId="0" applyBorder="1" applyAlignment="1">
      <alignment vertical="center" wrapText="1"/>
    </xf>
    <xf numFmtId="0" fontId="0" fillId="0" borderId="0" xfId="0" applyBorder="1" applyAlignment="1">
      <alignment vertical="center" wrapText="1"/>
    </xf>
  </cellXfs>
  <cellStyles count="3">
    <cellStyle name="Обычный" xfId="0" builtinId="0"/>
    <cellStyle name="Обычный 3" xfId="1" xr:uid="{00000000-0005-0000-0000-000001000000}"/>
    <cellStyle name="Обычный 7" xfId="2" xr:uid="{00000000-0005-0000-0000-000002000000}"/>
  </cellStyles>
  <dxfs count="0"/>
  <tableStyles count="0" defaultTableStyle="TableStyleMedium2" defaultPivotStyle="PivotStyleLight16"/>
  <colors>
    <mruColors>
      <color rgb="FFFFFFCC"/>
      <color rgb="FFFF9999"/>
      <color rgb="FFFF66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6D40FA7B-3F65-47C8-9C51-D8395F87A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5"/>
  <sheetViews>
    <sheetView view="pageBreakPreview" topLeftCell="K1" zoomScale="80" zoomScaleNormal="100" zoomScaleSheetLayoutView="80" workbookViewId="0">
      <selection activeCell="O79" sqref="O79"/>
    </sheetView>
  </sheetViews>
  <sheetFormatPr defaultRowHeight="15" x14ac:dyDescent="0.25"/>
  <cols>
    <col min="1" max="1" width="10.42578125" style="4" customWidth="1"/>
    <col min="2" max="2" width="37.28515625" style="4" customWidth="1"/>
    <col min="3" max="3" width="14.28515625" style="4" customWidth="1"/>
    <col min="4" max="4" width="19.28515625" style="4" customWidth="1"/>
    <col min="5" max="5" width="18.28515625" style="4" customWidth="1"/>
    <col min="6" max="6" width="18.7109375" style="4" customWidth="1"/>
    <col min="7" max="7" width="19.28515625" style="4" customWidth="1"/>
    <col min="8" max="8" width="20.28515625" style="4" customWidth="1"/>
    <col min="9" max="9" width="18.5703125" style="4" customWidth="1"/>
    <col min="10" max="10" width="19" style="4" customWidth="1"/>
    <col min="11" max="11" width="18.85546875" style="4" customWidth="1"/>
    <col min="12" max="12" width="16.140625" style="4" customWidth="1"/>
    <col min="13" max="13" width="17.7109375" style="4" customWidth="1"/>
    <col min="14" max="14" width="16" style="4" customWidth="1"/>
    <col min="15" max="15" width="17.140625" style="4" customWidth="1"/>
    <col min="16" max="16" width="15.5703125" style="4" customWidth="1"/>
    <col min="17" max="17" width="17" style="4" customWidth="1"/>
    <col min="18" max="19" width="17.28515625" style="4" customWidth="1"/>
    <col min="20" max="20" width="16.85546875" style="4" customWidth="1"/>
    <col min="21" max="22" width="17.85546875" style="4" customWidth="1"/>
    <col min="23" max="23" width="19.5703125" style="4" customWidth="1"/>
    <col min="24" max="24" width="17.28515625" style="4" customWidth="1"/>
    <col min="25" max="25" width="18.5703125" style="4" customWidth="1"/>
    <col min="26" max="26" width="20.85546875" style="4" customWidth="1"/>
    <col min="27" max="16384" width="9.140625" style="4"/>
  </cols>
  <sheetData>
    <row r="1" spans="1:33" x14ac:dyDescent="0.25">
      <c r="A1" s="24" t="s">
        <v>141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AG1" s="5"/>
    </row>
    <row r="2" spans="1:33" x14ac:dyDescent="0.25">
      <c r="A2" s="23" t="s">
        <v>144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AG2" s="5"/>
    </row>
    <row r="3" spans="1:33" x14ac:dyDescent="0.25">
      <c r="A3" s="23" t="s">
        <v>142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AG3" s="5"/>
    </row>
    <row r="4" spans="1:33" x14ac:dyDescent="0.25">
      <c r="A4" s="23" t="s">
        <v>143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AG4" s="5"/>
    </row>
    <row r="5" spans="1:33" ht="6.75" customHeight="1" x14ac:dyDescent="0.25"/>
    <row r="6" spans="1:33" x14ac:dyDescent="0.25">
      <c r="A6" s="23" t="s">
        <v>164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</row>
    <row r="7" spans="1:33" ht="9" customHeight="1" x14ac:dyDescent="0.25"/>
    <row r="8" spans="1:33" ht="14.2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22"/>
      <c r="M8" s="22"/>
      <c r="N8" s="22"/>
      <c r="O8" s="22"/>
      <c r="P8" s="22"/>
      <c r="Q8" s="22"/>
      <c r="R8" s="22"/>
      <c r="S8" s="6"/>
      <c r="T8" s="6"/>
      <c r="U8" s="6"/>
      <c r="V8" s="6"/>
      <c r="W8" s="6"/>
      <c r="X8" s="6"/>
      <c r="Y8" s="6"/>
      <c r="Z8" s="6"/>
    </row>
    <row r="9" spans="1:33" ht="19.5" customHeight="1" x14ac:dyDescent="0.25">
      <c r="A9" s="22" t="s">
        <v>78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33" ht="8.25" customHeight="1" x14ac:dyDescent="0.25">
      <c r="A10" s="4" t="s">
        <v>48</v>
      </c>
    </row>
    <row r="11" spans="1:33" ht="19.5" customHeight="1" x14ac:dyDescent="0.25">
      <c r="A11" s="25" t="s">
        <v>0</v>
      </c>
      <c r="B11" s="28" t="s">
        <v>1</v>
      </c>
      <c r="C11" s="28" t="s">
        <v>2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30"/>
    </row>
    <row r="12" spans="1:33" ht="24.75" customHeight="1" x14ac:dyDescent="0.25">
      <c r="A12" s="26"/>
      <c r="B12" s="28"/>
      <c r="C12" s="28"/>
      <c r="D12" s="31" t="s">
        <v>3</v>
      </c>
      <c r="E12" s="35"/>
      <c r="F12" s="35"/>
      <c r="G12" s="35"/>
      <c r="H12" s="35"/>
      <c r="I12" s="35"/>
      <c r="J12" s="35"/>
      <c r="K12" s="32"/>
      <c r="L12" s="29"/>
      <c r="M12" s="29"/>
      <c r="N12" s="29"/>
      <c r="O12" s="29"/>
      <c r="P12" s="29"/>
      <c r="Q12" s="29"/>
      <c r="R12" s="30"/>
      <c r="S12" s="31" t="s">
        <v>5</v>
      </c>
      <c r="T12" s="32"/>
      <c r="U12" s="31" t="s">
        <v>6</v>
      </c>
      <c r="V12" s="32"/>
      <c r="W12" s="25" t="s">
        <v>121</v>
      </c>
      <c r="X12" s="31" t="s">
        <v>72</v>
      </c>
      <c r="Y12" s="32"/>
      <c r="Z12" s="25" t="s">
        <v>7</v>
      </c>
    </row>
    <row r="13" spans="1:33" ht="108" customHeight="1" x14ac:dyDescent="0.25">
      <c r="A13" s="26"/>
      <c r="B13" s="28"/>
      <c r="C13" s="28"/>
      <c r="D13" s="33"/>
      <c r="E13" s="36"/>
      <c r="F13" s="36"/>
      <c r="G13" s="36"/>
      <c r="H13" s="36"/>
      <c r="I13" s="36"/>
      <c r="J13" s="36"/>
      <c r="K13" s="34"/>
      <c r="L13" s="37" t="s">
        <v>4</v>
      </c>
      <c r="M13" s="29"/>
      <c r="N13" s="29"/>
      <c r="O13" s="29"/>
      <c r="P13" s="29"/>
      <c r="Q13" s="29"/>
      <c r="R13" s="30"/>
      <c r="S13" s="33"/>
      <c r="T13" s="34"/>
      <c r="U13" s="33"/>
      <c r="V13" s="34"/>
      <c r="W13" s="27"/>
      <c r="X13" s="33"/>
      <c r="Y13" s="34"/>
      <c r="Z13" s="27"/>
    </row>
    <row r="14" spans="1:33" ht="246.75" customHeight="1" x14ac:dyDescent="0.25">
      <c r="A14" s="26"/>
      <c r="B14" s="28"/>
      <c r="C14" s="28"/>
      <c r="D14" s="17" t="s">
        <v>133</v>
      </c>
      <c r="E14" s="17" t="s">
        <v>124</v>
      </c>
      <c r="F14" s="17" t="s">
        <v>125</v>
      </c>
      <c r="G14" s="17" t="s">
        <v>134</v>
      </c>
      <c r="H14" s="17" t="s">
        <v>189</v>
      </c>
      <c r="I14" s="16" t="s">
        <v>126</v>
      </c>
      <c r="J14" s="16" t="s">
        <v>132</v>
      </c>
      <c r="K14" s="16" t="s">
        <v>8</v>
      </c>
      <c r="L14" s="17" t="s">
        <v>137</v>
      </c>
      <c r="M14" s="16" t="s">
        <v>122</v>
      </c>
      <c r="N14" s="16" t="s">
        <v>120</v>
      </c>
      <c r="O14" s="17" t="s">
        <v>138</v>
      </c>
      <c r="P14" s="16" t="s">
        <v>140</v>
      </c>
      <c r="Q14" s="16" t="s">
        <v>139</v>
      </c>
      <c r="R14" s="16" t="s">
        <v>9</v>
      </c>
      <c r="S14" s="16" t="s">
        <v>10</v>
      </c>
      <c r="T14" s="16" t="s">
        <v>11</v>
      </c>
      <c r="U14" s="16" t="s">
        <v>12</v>
      </c>
      <c r="V14" s="16" t="s">
        <v>71</v>
      </c>
      <c r="W14" s="16" t="s">
        <v>202</v>
      </c>
      <c r="X14" s="17" t="s">
        <v>13</v>
      </c>
      <c r="Y14" s="17" t="s">
        <v>123</v>
      </c>
      <c r="Z14" s="16" t="s">
        <v>203</v>
      </c>
    </row>
    <row r="15" spans="1:33" ht="34.5" customHeight="1" x14ac:dyDescent="0.25">
      <c r="A15" s="27"/>
      <c r="B15" s="28"/>
      <c r="C15" s="28"/>
      <c r="D15" s="14" t="s">
        <v>191</v>
      </c>
      <c r="E15" s="14" t="s">
        <v>191</v>
      </c>
      <c r="F15" s="14" t="s">
        <v>191</v>
      </c>
      <c r="G15" s="14" t="s">
        <v>191</v>
      </c>
      <c r="H15" s="14" t="s">
        <v>191</v>
      </c>
      <c r="I15" s="14" t="s">
        <v>191</v>
      </c>
      <c r="J15" s="14" t="s">
        <v>191</v>
      </c>
      <c r="K15" s="14" t="s">
        <v>191</v>
      </c>
      <c r="L15" s="14" t="s">
        <v>191</v>
      </c>
      <c r="M15" s="14" t="s">
        <v>191</v>
      </c>
      <c r="N15" s="14" t="s">
        <v>191</v>
      </c>
      <c r="O15" s="14" t="s">
        <v>191</v>
      </c>
      <c r="P15" s="14" t="s">
        <v>191</v>
      </c>
      <c r="Q15" s="14" t="s">
        <v>191</v>
      </c>
      <c r="R15" s="14" t="s">
        <v>191</v>
      </c>
      <c r="S15" s="16" t="s">
        <v>191</v>
      </c>
      <c r="T15" s="16" t="s">
        <v>191</v>
      </c>
      <c r="U15" s="16" t="s">
        <v>191</v>
      </c>
      <c r="V15" s="16" t="s">
        <v>191</v>
      </c>
      <c r="W15" s="16" t="s">
        <v>191</v>
      </c>
      <c r="X15" s="16" t="s">
        <v>191</v>
      </c>
      <c r="Y15" s="16" t="s">
        <v>191</v>
      </c>
      <c r="Z15" s="16" t="s">
        <v>191</v>
      </c>
    </row>
    <row r="16" spans="1:33" x14ac:dyDescent="0.25">
      <c r="A16" s="14">
        <v>1</v>
      </c>
      <c r="B16" s="14">
        <v>2</v>
      </c>
      <c r="C16" s="14">
        <v>3</v>
      </c>
      <c r="D16" s="7" t="s">
        <v>49</v>
      </c>
      <c r="E16" s="7" t="s">
        <v>146</v>
      </c>
      <c r="F16" s="7" t="s">
        <v>127</v>
      </c>
      <c r="G16" s="7" t="s">
        <v>147</v>
      </c>
      <c r="H16" s="7" t="s">
        <v>128</v>
      </c>
      <c r="I16" s="7" t="s">
        <v>129</v>
      </c>
      <c r="J16" s="7" t="s">
        <v>130</v>
      </c>
      <c r="K16" s="7" t="s">
        <v>131</v>
      </c>
      <c r="L16" s="7" t="s">
        <v>50</v>
      </c>
      <c r="M16" s="7" t="s">
        <v>51</v>
      </c>
      <c r="N16" s="7" t="s">
        <v>52</v>
      </c>
      <c r="O16" s="7" t="s">
        <v>53</v>
      </c>
      <c r="P16" s="7" t="s">
        <v>54</v>
      </c>
      <c r="Q16" s="7" t="s">
        <v>55</v>
      </c>
      <c r="R16" s="7" t="s">
        <v>56</v>
      </c>
      <c r="S16" s="7" t="s">
        <v>57</v>
      </c>
      <c r="T16" s="7" t="s">
        <v>58</v>
      </c>
      <c r="U16" s="7" t="s">
        <v>59</v>
      </c>
      <c r="V16" s="7" t="s">
        <v>60</v>
      </c>
      <c r="W16" s="7" t="s">
        <v>204</v>
      </c>
      <c r="X16" s="7" t="s">
        <v>61</v>
      </c>
      <c r="Y16" s="7" t="s">
        <v>62</v>
      </c>
      <c r="Z16" s="8" t="s">
        <v>205</v>
      </c>
      <c r="AA16" s="9"/>
      <c r="AB16" s="9"/>
      <c r="AC16" s="9"/>
    </row>
    <row r="17" spans="1:26" ht="22.5" x14ac:dyDescent="0.25">
      <c r="A17" s="14">
        <v>0</v>
      </c>
      <c r="B17" s="14" t="s">
        <v>148</v>
      </c>
      <c r="C17" s="14" t="s">
        <v>79</v>
      </c>
      <c r="D17" s="2">
        <f>SUM(D18:D23)</f>
        <v>0</v>
      </c>
      <c r="E17" s="2">
        <f t="shared" ref="E17:Z17" si="0">SUM(E18:E23)</f>
        <v>0</v>
      </c>
      <c r="F17" s="2">
        <f t="shared" si="0"/>
        <v>0</v>
      </c>
      <c r="G17" s="2">
        <f t="shared" si="0"/>
        <v>0</v>
      </c>
      <c r="H17" s="2">
        <f t="shared" si="0"/>
        <v>6.0229999999999997</v>
      </c>
      <c r="I17" s="2">
        <f t="shared" si="0"/>
        <v>0</v>
      </c>
      <c r="J17" s="2">
        <f t="shared" si="0"/>
        <v>0</v>
      </c>
      <c r="K17" s="2">
        <f t="shared" si="0"/>
        <v>0</v>
      </c>
      <c r="L17" s="2">
        <f t="shared" si="0"/>
        <v>0.4</v>
      </c>
      <c r="M17" s="2">
        <f t="shared" si="0"/>
        <v>2.2600000000000002</v>
      </c>
      <c r="N17" s="2">
        <f t="shared" si="0"/>
        <v>0</v>
      </c>
      <c r="O17" s="2">
        <f t="shared" si="0"/>
        <v>0</v>
      </c>
      <c r="P17" s="2">
        <f t="shared" si="0"/>
        <v>0</v>
      </c>
      <c r="Q17" s="2">
        <f t="shared" si="0"/>
        <v>3</v>
      </c>
      <c r="R17" s="2">
        <f t="shared" si="0"/>
        <v>0</v>
      </c>
      <c r="S17" s="2">
        <f t="shared" si="0"/>
        <v>0</v>
      </c>
      <c r="T17" s="2">
        <f t="shared" si="0"/>
        <v>0</v>
      </c>
      <c r="U17" s="2">
        <f t="shared" si="0"/>
        <v>0</v>
      </c>
      <c r="V17" s="2">
        <f t="shared" si="0"/>
        <v>0</v>
      </c>
      <c r="W17" s="2">
        <f t="shared" si="0"/>
        <v>4.1120000000000001</v>
      </c>
      <c r="X17" s="2">
        <f t="shared" si="0"/>
        <v>0.65034999999999998</v>
      </c>
      <c r="Y17" s="2">
        <f t="shared" si="0"/>
        <v>8.4583687601100017</v>
      </c>
      <c r="Z17" s="2">
        <f t="shared" si="0"/>
        <v>0</v>
      </c>
    </row>
    <row r="18" spans="1:26" x14ac:dyDescent="0.25">
      <c r="A18" s="14" t="s">
        <v>149</v>
      </c>
      <c r="B18" s="14" t="s">
        <v>150</v>
      </c>
      <c r="C18" s="14" t="s">
        <v>41</v>
      </c>
      <c r="D18" s="2">
        <f>SUM(D26)</f>
        <v>0</v>
      </c>
      <c r="E18" s="2">
        <f t="shared" ref="E18:Z18" si="1">SUM(E26)</f>
        <v>0</v>
      </c>
      <c r="F18" s="2">
        <f t="shared" si="1"/>
        <v>0</v>
      </c>
      <c r="G18" s="2">
        <f t="shared" si="1"/>
        <v>0</v>
      </c>
      <c r="H18" s="2">
        <f t="shared" si="1"/>
        <v>6.0229999999999997</v>
      </c>
      <c r="I18" s="2">
        <f t="shared" si="1"/>
        <v>0</v>
      </c>
      <c r="J18" s="2">
        <f t="shared" si="1"/>
        <v>0</v>
      </c>
      <c r="K18" s="2">
        <f t="shared" si="1"/>
        <v>0</v>
      </c>
      <c r="L18" s="2">
        <f t="shared" si="1"/>
        <v>0</v>
      </c>
      <c r="M18" s="2">
        <f t="shared" si="1"/>
        <v>0</v>
      </c>
      <c r="N18" s="2">
        <f t="shared" si="1"/>
        <v>0</v>
      </c>
      <c r="O18" s="2">
        <f t="shared" si="1"/>
        <v>0</v>
      </c>
      <c r="P18" s="2">
        <f t="shared" si="1"/>
        <v>0</v>
      </c>
      <c r="Q18" s="2">
        <f t="shared" si="1"/>
        <v>0</v>
      </c>
      <c r="R18" s="2">
        <f t="shared" si="1"/>
        <v>0</v>
      </c>
      <c r="S18" s="2">
        <f t="shared" si="1"/>
        <v>0</v>
      </c>
      <c r="T18" s="2">
        <f t="shared" si="1"/>
        <v>0</v>
      </c>
      <c r="U18" s="2">
        <f t="shared" si="1"/>
        <v>0</v>
      </c>
      <c r="V18" s="2">
        <f t="shared" si="1"/>
        <v>0</v>
      </c>
      <c r="W18" s="2">
        <f t="shared" si="1"/>
        <v>0</v>
      </c>
      <c r="X18" s="2">
        <f t="shared" si="1"/>
        <v>0</v>
      </c>
      <c r="Y18" s="2">
        <f t="shared" si="1"/>
        <v>0</v>
      </c>
      <c r="Z18" s="2">
        <f t="shared" si="1"/>
        <v>0</v>
      </c>
    </row>
    <row r="19" spans="1:26" ht="22.5" x14ac:dyDescent="0.25">
      <c r="A19" s="14" t="s">
        <v>151</v>
      </c>
      <c r="B19" s="14" t="s">
        <v>152</v>
      </c>
      <c r="C19" s="14" t="s">
        <v>41</v>
      </c>
      <c r="D19" s="2">
        <f t="shared" ref="D19:Z19" si="2">SUM(D47)</f>
        <v>0</v>
      </c>
      <c r="E19" s="2">
        <f t="shared" si="2"/>
        <v>0</v>
      </c>
      <c r="F19" s="2">
        <f t="shared" si="2"/>
        <v>0</v>
      </c>
      <c r="G19" s="2">
        <f t="shared" si="2"/>
        <v>0</v>
      </c>
      <c r="H19" s="2">
        <f t="shared" si="2"/>
        <v>0</v>
      </c>
      <c r="I19" s="2">
        <f t="shared" si="2"/>
        <v>0</v>
      </c>
      <c r="J19" s="2">
        <f t="shared" si="2"/>
        <v>0</v>
      </c>
      <c r="K19" s="2">
        <f t="shared" si="2"/>
        <v>0</v>
      </c>
      <c r="L19" s="2">
        <f t="shared" si="2"/>
        <v>0.4</v>
      </c>
      <c r="M19" s="2">
        <f t="shared" si="2"/>
        <v>2.2600000000000002</v>
      </c>
      <c r="N19" s="2">
        <f t="shared" si="2"/>
        <v>0</v>
      </c>
      <c r="O19" s="2">
        <f t="shared" si="2"/>
        <v>0</v>
      </c>
      <c r="P19" s="2">
        <f t="shared" si="2"/>
        <v>0</v>
      </c>
      <c r="Q19" s="2">
        <f t="shared" si="2"/>
        <v>3</v>
      </c>
      <c r="R19" s="2">
        <f t="shared" si="2"/>
        <v>0</v>
      </c>
      <c r="S19" s="2">
        <f t="shared" si="2"/>
        <v>0</v>
      </c>
      <c r="T19" s="2">
        <f t="shared" si="2"/>
        <v>0</v>
      </c>
      <c r="U19" s="2">
        <f t="shared" si="2"/>
        <v>0</v>
      </c>
      <c r="V19" s="2">
        <f t="shared" si="2"/>
        <v>0</v>
      </c>
      <c r="W19" s="2">
        <f t="shared" si="2"/>
        <v>4.1120000000000001</v>
      </c>
      <c r="X19" s="2">
        <f t="shared" si="2"/>
        <v>0</v>
      </c>
      <c r="Y19" s="2">
        <f t="shared" si="2"/>
        <v>3.8848931550000003</v>
      </c>
      <c r="Z19" s="2">
        <f t="shared" si="2"/>
        <v>0</v>
      </c>
    </row>
    <row r="20" spans="1:26" ht="45" x14ac:dyDescent="0.25">
      <c r="A20" s="14" t="s">
        <v>153</v>
      </c>
      <c r="B20" s="14" t="s">
        <v>154</v>
      </c>
      <c r="C20" s="14" t="s">
        <v>41</v>
      </c>
      <c r="D20" s="2">
        <f t="shared" ref="D20:Z20" si="3">SUM(D76)</f>
        <v>0</v>
      </c>
      <c r="E20" s="2">
        <f t="shared" si="3"/>
        <v>0</v>
      </c>
      <c r="F20" s="2">
        <f t="shared" si="3"/>
        <v>0</v>
      </c>
      <c r="G20" s="2">
        <f t="shared" si="3"/>
        <v>0</v>
      </c>
      <c r="H20" s="2">
        <f t="shared" si="3"/>
        <v>0</v>
      </c>
      <c r="I20" s="2">
        <f t="shared" si="3"/>
        <v>0</v>
      </c>
      <c r="J20" s="2">
        <f t="shared" si="3"/>
        <v>0</v>
      </c>
      <c r="K20" s="2">
        <f t="shared" si="3"/>
        <v>0</v>
      </c>
      <c r="L20" s="2">
        <f t="shared" si="3"/>
        <v>0</v>
      </c>
      <c r="M20" s="2">
        <f t="shared" si="3"/>
        <v>0</v>
      </c>
      <c r="N20" s="2">
        <f t="shared" si="3"/>
        <v>0</v>
      </c>
      <c r="O20" s="2">
        <f t="shared" si="3"/>
        <v>0</v>
      </c>
      <c r="P20" s="2">
        <f t="shared" si="3"/>
        <v>0</v>
      </c>
      <c r="Q20" s="2">
        <f t="shared" si="3"/>
        <v>0</v>
      </c>
      <c r="R20" s="2">
        <f t="shared" si="3"/>
        <v>0</v>
      </c>
      <c r="S20" s="2">
        <f t="shared" si="3"/>
        <v>0</v>
      </c>
      <c r="T20" s="2">
        <f t="shared" si="3"/>
        <v>0</v>
      </c>
      <c r="U20" s="2">
        <f t="shared" si="3"/>
        <v>0</v>
      </c>
      <c r="V20" s="2">
        <f t="shared" si="3"/>
        <v>0</v>
      </c>
      <c r="W20" s="2">
        <f t="shared" si="3"/>
        <v>0</v>
      </c>
      <c r="X20" s="2">
        <f t="shared" si="3"/>
        <v>0</v>
      </c>
      <c r="Y20" s="2">
        <f t="shared" si="3"/>
        <v>0</v>
      </c>
      <c r="Z20" s="2">
        <f t="shared" si="3"/>
        <v>0</v>
      </c>
    </row>
    <row r="21" spans="1:26" ht="22.5" x14ac:dyDescent="0.25">
      <c r="A21" s="14" t="s">
        <v>155</v>
      </c>
      <c r="B21" s="14" t="s">
        <v>156</v>
      </c>
      <c r="C21" s="14" t="s">
        <v>41</v>
      </c>
      <c r="D21" s="2">
        <f t="shared" ref="D21:Z21" si="4">SUM(D79)</f>
        <v>0</v>
      </c>
      <c r="E21" s="2">
        <f t="shared" si="4"/>
        <v>0</v>
      </c>
      <c r="F21" s="2">
        <f t="shared" si="4"/>
        <v>0</v>
      </c>
      <c r="G21" s="2">
        <f t="shared" si="4"/>
        <v>0</v>
      </c>
      <c r="H21" s="2">
        <f t="shared" si="4"/>
        <v>0</v>
      </c>
      <c r="I21" s="2">
        <f t="shared" si="4"/>
        <v>0</v>
      </c>
      <c r="J21" s="2">
        <f t="shared" si="4"/>
        <v>0</v>
      </c>
      <c r="K21" s="2">
        <f t="shared" si="4"/>
        <v>0</v>
      </c>
      <c r="L21" s="2">
        <f t="shared" si="4"/>
        <v>0</v>
      </c>
      <c r="M21" s="2">
        <f t="shared" si="4"/>
        <v>0</v>
      </c>
      <c r="N21" s="2">
        <f t="shared" si="4"/>
        <v>0</v>
      </c>
      <c r="O21" s="2">
        <f t="shared" si="4"/>
        <v>0</v>
      </c>
      <c r="P21" s="2">
        <f t="shared" si="4"/>
        <v>0</v>
      </c>
      <c r="Q21" s="2">
        <f t="shared" si="4"/>
        <v>0</v>
      </c>
      <c r="R21" s="2">
        <f t="shared" si="4"/>
        <v>0</v>
      </c>
      <c r="S21" s="2">
        <f t="shared" si="4"/>
        <v>0</v>
      </c>
      <c r="T21" s="2">
        <f t="shared" si="4"/>
        <v>0</v>
      </c>
      <c r="U21" s="2">
        <f t="shared" si="4"/>
        <v>0</v>
      </c>
      <c r="V21" s="2">
        <f t="shared" si="4"/>
        <v>0</v>
      </c>
      <c r="W21" s="2">
        <f t="shared" si="4"/>
        <v>0</v>
      </c>
      <c r="X21" s="2">
        <f t="shared" si="4"/>
        <v>0</v>
      </c>
      <c r="Y21" s="2">
        <f t="shared" si="4"/>
        <v>0</v>
      </c>
      <c r="Z21" s="2">
        <f t="shared" si="4"/>
        <v>0</v>
      </c>
    </row>
    <row r="22" spans="1:26" ht="22.5" x14ac:dyDescent="0.25">
      <c r="A22" s="14" t="s">
        <v>157</v>
      </c>
      <c r="B22" s="14" t="s">
        <v>158</v>
      </c>
      <c r="C22" s="14" t="s">
        <v>41</v>
      </c>
      <c r="D22" s="2">
        <f t="shared" ref="D22:Z22" si="5">SUM(D80)</f>
        <v>0</v>
      </c>
      <c r="E22" s="2">
        <f t="shared" si="5"/>
        <v>0</v>
      </c>
      <c r="F22" s="2">
        <f t="shared" si="5"/>
        <v>0</v>
      </c>
      <c r="G22" s="2">
        <f t="shared" si="5"/>
        <v>0</v>
      </c>
      <c r="H22" s="2">
        <f t="shared" si="5"/>
        <v>0</v>
      </c>
      <c r="I22" s="2">
        <f t="shared" si="5"/>
        <v>0</v>
      </c>
      <c r="J22" s="2">
        <f t="shared" si="5"/>
        <v>0</v>
      </c>
      <c r="K22" s="2">
        <f t="shared" si="5"/>
        <v>0</v>
      </c>
      <c r="L22" s="2">
        <f t="shared" si="5"/>
        <v>0</v>
      </c>
      <c r="M22" s="2">
        <f t="shared" si="5"/>
        <v>0</v>
      </c>
      <c r="N22" s="2">
        <f t="shared" si="5"/>
        <v>0</v>
      </c>
      <c r="O22" s="2">
        <f t="shared" si="5"/>
        <v>0</v>
      </c>
      <c r="P22" s="2">
        <f t="shared" si="5"/>
        <v>0</v>
      </c>
      <c r="Q22" s="2">
        <f t="shared" si="5"/>
        <v>0</v>
      </c>
      <c r="R22" s="2">
        <f t="shared" si="5"/>
        <v>0</v>
      </c>
      <c r="S22" s="2">
        <f t="shared" si="5"/>
        <v>0</v>
      </c>
      <c r="T22" s="2">
        <f t="shared" si="5"/>
        <v>0</v>
      </c>
      <c r="U22" s="2">
        <f t="shared" si="5"/>
        <v>0</v>
      </c>
      <c r="V22" s="2">
        <f t="shared" si="5"/>
        <v>0</v>
      </c>
      <c r="W22" s="2">
        <f t="shared" si="5"/>
        <v>0</v>
      </c>
      <c r="X22" s="2">
        <f t="shared" si="5"/>
        <v>0</v>
      </c>
      <c r="Y22" s="2">
        <f t="shared" si="5"/>
        <v>0</v>
      </c>
      <c r="Z22" s="2">
        <f t="shared" si="5"/>
        <v>0</v>
      </c>
    </row>
    <row r="23" spans="1:26" x14ac:dyDescent="0.25">
      <c r="A23" s="14" t="s">
        <v>159</v>
      </c>
      <c r="B23" s="14" t="s">
        <v>160</v>
      </c>
      <c r="C23" s="14" t="s">
        <v>41</v>
      </c>
      <c r="D23" s="2">
        <f t="shared" ref="D23:Z23" si="6">SUM(D81)</f>
        <v>0</v>
      </c>
      <c r="E23" s="2">
        <f t="shared" si="6"/>
        <v>0</v>
      </c>
      <c r="F23" s="2">
        <f t="shared" si="6"/>
        <v>0</v>
      </c>
      <c r="G23" s="2">
        <f t="shared" si="6"/>
        <v>0</v>
      </c>
      <c r="H23" s="2">
        <f t="shared" si="6"/>
        <v>0</v>
      </c>
      <c r="I23" s="2">
        <f t="shared" si="6"/>
        <v>0</v>
      </c>
      <c r="J23" s="2">
        <f t="shared" si="6"/>
        <v>0</v>
      </c>
      <c r="K23" s="2">
        <f t="shared" si="6"/>
        <v>0</v>
      </c>
      <c r="L23" s="2">
        <f t="shared" si="6"/>
        <v>0</v>
      </c>
      <c r="M23" s="2">
        <f t="shared" si="6"/>
        <v>0</v>
      </c>
      <c r="N23" s="2">
        <f t="shared" si="6"/>
        <v>0</v>
      </c>
      <c r="O23" s="2">
        <f t="shared" si="6"/>
        <v>0</v>
      </c>
      <c r="P23" s="2">
        <f t="shared" si="6"/>
        <v>0</v>
      </c>
      <c r="Q23" s="2">
        <f t="shared" si="6"/>
        <v>0</v>
      </c>
      <c r="R23" s="2">
        <f t="shared" si="6"/>
        <v>0</v>
      </c>
      <c r="S23" s="2">
        <f t="shared" si="6"/>
        <v>0</v>
      </c>
      <c r="T23" s="2">
        <f t="shared" si="6"/>
        <v>0</v>
      </c>
      <c r="U23" s="2">
        <f t="shared" si="6"/>
        <v>0</v>
      </c>
      <c r="V23" s="2">
        <f t="shared" si="6"/>
        <v>0</v>
      </c>
      <c r="W23" s="2">
        <f t="shared" si="6"/>
        <v>0</v>
      </c>
      <c r="X23" s="2">
        <f t="shared" si="6"/>
        <v>0.65034999999999998</v>
      </c>
      <c r="Y23" s="2">
        <f t="shared" si="6"/>
        <v>4.5734756051100005</v>
      </c>
      <c r="Z23" s="2">
        <f t="shared" si="6"/>
        <v>0</v>
      </c>
    </row>
    <row r="24" spans="1:26" ht="15" customHeight="1" x14ac:dyDescent="0.25">
      <c r="A24" s="15"/>
      <c r="B24" s="14"/>
      <c r="C24" s="14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5">
      <c r="A25" s="14">
        <v>1</v>
      </c>
      <c r="B25" s="14" t="s">
        <v>73</v>
      </c>
      <c r="C25" s="14" t="s">
        <v>79</v>
      </c>
      <c r="D25" s="14" t="s">
        <v>79</v>
      </c>
      <c r="E25" s="14" t="s">
        <v>79</v>
      </c>
      <c r="F25" s="1" t="s">
        <v>79</v>
      </c>
      <c r="G25" s="1" t="s">
        <v>79</v>
      </c>
      <c r="H25" s="1">
        <f>H26</f>
        <v>6.0229999999999997</v>
      </c>
      <c r="I25" s="1" t="s">
        <v>79</v>
      </c>
      <c r="J25" s="1" t="s">
        <v>79</v>
      </c>
      <c r="K25" s="1" t="s">
        <v>79</v>
      </c>
      <c r="L25" s="14">
        <f>L47</f>
        <v>0.4</v>
      </c>
      <c r="M25" s="1" t="s">
        <v>79</v>
      </c>
      <c r="N25" s="10" t="str">
        <f>N49</f>
        <v>нд</v>
      </c>
      <c r="O25" s="14" t="s">
        <v>79</v>
      </c>
      <c r="P25" s="14" t="s">
        <v>79</v>
      </c>
      <c r="Q25" s="14">
        <f t="shared" ref="Q25" si="7">Q49</f>
        <v>3</v>
      </c>
      <c r="R25" s="14" t="s">
        <v>79</v>
      </c>
      <c r="S25" s="14" t="s">
        <v>79</v>
      </c>
      <c r="T25" s="14" t="s">
        <v>79</v>
      </c>
      <c r="U25" s="14" t="s">
        <v>79</v>
      </c>
      <c r="V25" s="14" t="s">
        <v>79</v>
      </c>
      <c r="W25" s="14" t="s">
        <v>79</v>
      </c>
      <c r="X25" s="1" t="s">
        <v>79</v>
      </c>
      <c r="Y25" s="1">
        <f>Y81+Y47</f>
        <v>8.4583687601100017</v>
      </c>
      <c r="Z25" s="14" t="s">
        <v>79</v>
      </c>
    </row>
    <row r="26" spans="1:26" ht="22.5" x14ac:dyDescent="0.25">
      <c r="A26" s="7" t="s">
        <v>63</v>
      </c>
      <c r="B26" s="14" t="s">
        <v>14</v>
      </c>
      <c r="C26" s="14" t="s">
        <v>41</v>
      </c>
      <c r="D26" s="14" t="s">
        <v>79</v>
      </c>
      <c r="E26" s="14" t="s">
        <v>79</v>
      </c>
      <c r="F26" s="1" t="s">
        <v>79</v>
      </c>
      <c r="G26" s="1" t="s">
        <v>79</v>
      </c>
      <c r="H26" s="1">
        <f>H30</f>
        <v>6.0229999999999997</v>
      </c>
      <c r="I26" s="1" t="s">
        <v>79</v>
      </c>
      <c r="J26" s="1" t="s">
        <v>79</v>
      </c>
      <c r="K26" s="1" t="s">
        <v>79</v>
      </c>
      <c r="L26" s="14" t="s">
        <v>79</v>
      </c>
      <c r="M26" s="14" t="s">
        <v>79</v>
      </c>
      <c r="N26" s="14" t="s">
        <v>79</v>
      </c>
      <c r="O26" s="14" t="s">
        <v>79</v>
      </c>
      <c r="P26" s="14" t="s">
        <v>79</v>
      </c>
      <c r="Q26" s="14" t="s">
        <v>79</v>
      </c>
      <c r="R26" s="14" t="s">
        <v>79</v>
      </c>
      <c r="S26" s="14" t="s">
        <v>79</v>
      </c>
      <c r="T26" s="14" t="s">
        <v>79</v>
      </c>
      <c r="U26" s="14" t="s">
        <v>79</v>
      </c>
      <c r="V26" s="14" t="s">
        <v>79</v>
      </c>
      <c r="W26" s="14" t="s">
        <v>79</v>
      </c>
      <c r="X26" s="14" t="s">
        <v>79</v>
      </c>
      <c r="Y26" s="14" t="s">
        <v>79</v>
      </c>
      <c r="Z26" s="14" t="s">
        <v>79</v>
      </c>
    </row>
    <row r="27" spans="1:26" ht="33.75" x14ac:dyDescent="0.25">
      <c r="A27" s="7" t="s">
        <v>64</v>
      </c>
      <c r="B27" s="14" t="s">
        <v>15</v>
      </c>
      <c r="C27" s="14" t="s">
        <v>41</v>
      </c>
      <c r="D27" s="14" t="s">
        <v>79</v>
      </c>
      <c r="E27" s="14" t="s">
        <v>79</v>
      </c>
      <c r="F27" s="1" t="s">
        <v>79</v>
      </c>
      <c r="G27" s="14" t="s">
        <v>79</v>
      </c>
      <c r="H27" s="14" t="s">
        <v>79</v>
      </c>
      <c r="I27" s="1" t="s">
        <v>79</v>
      </c>
      <c r="J27" s="1" t="s">
        <v>79</v>
      </c>
      <c r="K27" s="14" t="s">
        <v>79</v>
      </c>
      <c r="L27" s="14" t="s">
        <v>79</v>
      </c>
      <c r="M27" s="14" t="s">
        <v>79</v>
      </c>
      <c r="N27" s="14" t="s">
        <v>79</v>
      </c>
      <c r="O27" s="14" t="s">
        <v>79</v>
      </c>
      <c r="P27" s="14" t="s">
        <v>79</v>
      </c>
      <c r="Q27" s="14" t="s">
        <v>79</v>
      </c>
      <c r="R27" s="14" t="s">
        <v>79</v>
      </c>
      <c r="S27" s="14" t="s">
        <v>79</v>
      </c>
      <c r="T27" s="14" t="s">
        <v>79</v>
      </c>
      <c r="U27" s="14" t="s">
        <v>79</v>
      </c>
      <c r="V27" s="14" t="s">
        <v>79</v>
      </c>
      <c r="W27" s="14" t="s">
        <v>79</v>
      </c>
      <c r="X27" s="14" t="s">
        <v>79</v>
      </c>
      <c r="Y27" s="14" t="s">
        <v>79</v>
      </c>
      <c r="Z27" s="14" t="s">
        <v>79</v>
      </c>
    </row>
    <row r="28" spans="1:26" ht="45" x14ac:dyDescent="0.25">
      <c r="A28" s="14" t="s">
        <v>16</v>
      </c>
      <c r="B28" s="14" t="s">
        <v>17</v>
      </c>
      <c r="C28" s="14" t="s">
        <v>41</v>
      </c>
      <c r="D28" s="14" t="s">
        <v>79</v>
      </c>
      <c r="E28" s="14" t="s">
        <v>79</v>
      </c>
      <c r="F28" s="1" t="s">
        <v>79</v>
      </c>
      <c r="G28" s="14" t="s">
        <v>79</v>
      </c>
      <c r="H28" s="14" t="s">
        <v>79</v>
      </c>
      <c r="I28" s="1" t="s">
        <v>79</v>
      </c>
      <c r="J28" s="1" t="s">
        <v>79</v>
      </c>
      <c r="K28" s="14" t="s">
        <v>79</v>
      </c>
      <c r="L28" s="14" t="s">
        <v>79</v>
      </c>
      <c r="M28" s="14" t="s">
        <v>79</v>
      </c>
      <c r="N28" s="14" t="s">
        <v>79</v>
      </c>
      <c r="O28" s="14" t="s">
        <v>79</v>
      </c>
      <c r="P28" s="14" t="s">
        <v>79</v>
      </c>
      <c r="Q28" s="14" t="s">
        <v>79</v>
      </c>
      <c r="R28" s="14" t="s">
        <v>79</v>
      </c>
      <c r="S28" s="14" t="s">
        <v>79</v>
      </c>
      <c r="T28" s="14" t="s">
        <v>79</v>
      </c>
      <c r="U28" s="14" t="s">
        <v>79</v>
      </c>
      <c r="V28" s="14" t="s">
        <v>79</v>
      </c>
      <c r="W28" s="14" t="s">
        <v>79</v>
      </c>
      <c r="X28" s="14" t="s">
        <v>79</v>
      </c>
      <c r="Y28" s="14" t="s">
        <v>79</v>
      </c>
      <c r="Z28" s="14" t="s">
        <v>79</v>
      </c>
    </row>
    <row r="29" spans="1:26" ht="45" x14ac:dyDescent="0.25">
      <c r="A29" s="14" t="s">
        <v>18</v>
      </c>
      <c r="B29" s="14" t="s">
        <v>19</v>
      </c>
      <c r="C29" s="14" t="s">
        <v>41</v>
      </c>
      <c r="D29" s="14" t="s">
        <v>79</v>
      </c>
      <c r="E29" s="14" t="s">
        <v>79</v>
      </c>
      <c r="F29" s="1" t="s">
        <v>79</v>
      </c>
      <c r="G29" s="14" t="s">
        <v>79</v>
      </c>
      <c r="H29" s="14" t="s">
        <v>79</v>
      </c>
      <c r="I29" s="1" t="s">
        <v>79</v>
      </c>
      <c r="J29" s="1" t="s">
        <v>79</v>
      </c>
      <c r="K29" s="14" t="s">
        <v>79</v>
      </c>
      <c r="L29" s="14" t="s">
        <v>79</v>
      </c>
      <c r="M29" s="14" t="s">
        <v>79</v>
      </c>
      <c r="N29" s="14" t="s">
        <v>79</v>
      </c>
      <c r="O29" s="14" t="s">
        <v>79</v>
      </c>
      <c r="P29" s="14" t="s">
        <v>79</v>
      </c>
      <c r="Q29" s="14" t="s">
        <v>79</v>
      </c>
      <c r="R29" s="14" t="s">
        <v>79</v>
      </c>
      <c r="S29" s="14" t="s">
        <v>79</v>
      </c>
      <c r="T29" s="14" t="s">
        <v>79</v>
      </c>
      <c r="U29" s="14" t="s">
        <v>79</v>
      </c>
      <c r="V29" s="14" t="s">
        <v>79</v>
      </c>
      <c r="W29" s="14" t="s">
        <v>79</v>
      </c>
      <c r="X29" s="14" t="s">
        <v>79</v>
      </c>
      <c r="Y29" s="14" t="s">
        <v>79</v>
      </c>
      <c r="Z29" s="14" t="s">
        <v>79</v>
      </c>
    </row>
    <row r="30" spans="1:26" ht="33.75" x14ac:dyDescent="0.25">
      <c r="A30" s="14" t="s">
        <v>20</v>
      </c>
      <c r="B30" s="14" t="s">
        <v>21</v>
      </c>
      <c r="C30" s="14" t="s">
        <v>41</v>
      </c>
      <c r="D30" s="14" t="s">
        <v>79</v>
      </c>
      <c r="E30" s="14" t="s">
        <v>79</v>
      </c>
      <c r="F30" s="14" t="s">
        <v>79</v>
      </c>
      <c r="G30" s="14" t="s">
        <v>79</v>
      </c>
      <c r="H30" s="14">
        <f>H31</f>
        <v>6.0229999999999997</v>
      </c>
      <c r="I30" s="14" t="s">
        <v>79</v>
      </c>
      <c r="J30" s="14" t="s">
        <v>79</v>
      </c>
      <c r="K30" s="14" t="s">
        <v>79</v>
      </c>
      <c r="L30" s="14" t="s">
        <v>79</v>
      </c>
      <c r="M30" s="14" t="s">
        <v>79</v>
      </c>
      <c r="N30" s="14" t="s">
        <v>79</v>
      </c>
      <c r="O30" s="14" t="s">
        <v>79</v>
      </c>
      <c r="P30" s="14" t="s">
        <v>79</v>
      </c>
      <c r="Q30" s="14" t="s">
        <v>79</v>
      </c>
      <c r="R30" s="14" t="s">
        <v>79</v>
      </c>
      <c r="S30" s="14" t="s">
        <v>79</v>
      </c>
      <c r="T30" s="14" t="s">
        <v>79</v>
      </c>
      <c r="U30" s="14" t="s">
        <v>79</v>
      </c>
      <c r="V30" s="14" t="s">
        <v>79</v>
      </c>
      <c r="W30" s="14" t="s">
        <v>79</v>
      </c>
      <c r="X30" s="14" t="s">
        <v>79</v>
      </c>
      <c r="Y30" s="14" t="s">
        <v>79</v>
      </c>
      <c r="Z30" s="14" t="s">
        <v>79</v>
      </c>
    </row>
    <row r="31" spans="1:26" ht="22.5" x14ac:dyDescent="0.25">
      <c r="A31" s="14" t="s">
        <v>187</v>
      </c>
      <c r="B31" s="14" t="s">
        <v>188</v>
      </c>
      <c r="C31" s="14" t="s">
        <v>190</v>
      </c>
      <c r="D31" s="14" t="s">
        <v>79</v>
      </c>
      <c r="E31" s="14" t="s">
        <v>79</v>
      </c>
      <c r="F31" s="14" t="s">
        <v>79</v>
      </c>
      <c r="G31" s="14" t="s">
        <v>79</v>
      </c>
      <c r="H31" s="14">
        <v>6.0229999999999997</v>
      </c>
      <c r="I31" s="14" t="s">
        <v>79</v>
      </c>
      <c r="J31" s="14" t="s">
        <v>79</v>
      </c>
      <c r="K31" s="14" t="s">
        <v>79</v>
      </c>
      <c r="L31" s="14" t="s">
        <v>79</v>
      </c>
      <c r="M31" s="14" t="s">
        <v>79</v>
      </c>
      <c r="N31" s="14" t="s">
        <v>79</v>
      </c>
      <c r="O31" s="14" t="s">
        <v>79</v>
      </c>
      <c r="P31" s="14" t="s">
        <v>79</v>
      </c>
      <c r="Q31" s="14" t="s">
        <v>79</v>
      </c>
      <c r="R31" s="14" t="s">
        <v>79</v>
      </c>
      <c r="S31" s="14" t="s">
        <v>79</v>
      </c>
      <c r="T31" s="14" t="s">
        <v>79</v>
      </c>
      <c r="U31" s="14" t="s">
        <v>79</v>
      </c>
      <c r="V31" s="14" t="s">
        <v>79</v>
      </c>
      <c r="W31" s="14" t="s">
        <v>79</v>
      </c>
      <c r="X31" s="14" t="s">
        <v>79</v>
      </c>
      <c r="Y31" s="14" t="s">
        <v>79</v>
      </c>
      <c r="Z31" s="14" t="s">
        <v>79</v>
      </c>
    </row>
    <row r="32" spans="1:26" ht="33.75" x14ac:dyDescent="0.25">
      <c r="A32" s="7" t="s">
        <v>65</v>
      </c>
      <c r="B32" s="14" t="s">
        <v>22</v>
      </c>
      <c r="C32" s="14" t="s">
        <v>41</v>
      </c>
      <c r="D32" s="14" t="s">
        <v>79</v>
      </c>
      <c r="E32" s="14" t="s">
        <v>79</v>
      </c>
      <c r="F32" s="14" t="s">
        <v>79</v>
      </c>
      <c r="G32" s="14" t="s">
        <v>79</v>
      </c>
      <c r="H32" s="14" t="s">
        <v>79</v>
      </c>
      <c r="I32" s="14" t="s">
        <v>79</v>
      </c>
      <c r="J32" s="1" t="s">
        <v>79</v>
      </c>
      <c r="K32" s="14" t="s">
        <v>79</v>
      </c>
      <c r="L32" s="14" t="s">
        <v>79</v>
      </c>
      <c r="M32" s="14" t="s">
        <v>79</v>
      </c>
      <c r="N32" s="14" t="s">
        <v>79</v>
      </c>
      <c r="O32" s="14" t="s">
        <v>79</v>
      </c>
      <c r="P32" s="14" t="s">
        <v>79</v>
      </c>
      <c r="Q32" s="14" t="s">
        <v>79</v>
      </c>
      <c r="R32" s="14" t="s">
        <v>79</v>
      </c>
      <c r="S32" s="14" t="s">
        <v>79</v>
      </c>
      <c r="T32" s="14" t="s">
        <v>79</v>
      </c>
      <c r="U32" s="14" t="s">
        <v>79</v>
      </c>
      <c r="V32" s="14" t="s">
        <v>79</v>
      </c>
      <c r="W32" s="14" t="s">
        <v>79</v>
      </c>
      <c r="X32" s="14" t="s">
        <v>79</v>
      </c>
      <c r="Y32" s="14" t="s">
        <v>79</v>
      </c>
      <c r="Z32" s="14" t="s">
        <v>79</v>
      </c>
    </row>
    <row r="33" spans="1:26" ht="45" hidden="1" x14ac:dyDescent="0.25">
      <c r="A33" s="14" t="s">
        <v>23</v>
      </c>
      <c r="B33" s="14" t="s">
        <v>24</v>
      </c>
      <c r="C33" s="14" t="s">
        <v>41</v>
      </c>
      <c r="D33" s="14" t="s">
        <v>79</v>
      </c>
      <c r="E33" s="14" t="s">
        <v>79</v>
      </c>
      <c r="F33" s="14" t="s">
        <v>79</v>
      </c>
      <c r="G33" s="14" t="s">
        <v>79</v>
      </c>
      <c r="H33" s="14" t="s">
        <v>79</v>
      </c>
      <c r="I33" s="14" t="s">
        <v>79</v>
      </c>
      <c r="J33" s="1" t="s">
        <v>79</v>
      </c>
      <c r="K33" s="14" t="s">
        <v>79</v>
      </c>
      <c r="L33" s="14" t="s">
        <v>79</v>
      </c>
      <c r="M33" s="14" t="s">
        <v>79</v>
      </c>
      <c r="N33" s="14" t="s">
        <v>79</v>
      </c>
      <c r="O33" s="14" t="s">
        <v>79</v>
      </c>
      <c r="P33" s="14" t="s">
        <v>79</v>
      </c>
      <c r="Q33" s="14" t="s">
        <v>79</v>
      </c>
      <c r="R33" s="14" t="s">
        <v>79</v>
      </c>
      <c r="S33" s="14" t="s">
        <v>79</v>
      </c>
      <c r="T33" s="14" t="s">
        <v>79</v>
      </c>
      <c r="U33" s="14" t="s">
        <v>79</v>
      </c>
      <c r="V33" s="14" t="s">
        <v>79</v>
      </c>
      <c r="W33" s="14" t="s">
        <v>79</v>
      </c>
      <c r="X33" s="14" t="s">
        <v>79</v>
      </c>
      <c r="Y33" s="14" t="s">
        <v>79</v>
      </c>
      <c r="Z33" s="14" t="s">
        <v>79</v>
      </c>
    </row>
    <row r="34" spans="1:26" ht="33.75" hidden="1" x14ac:dyDescent="0.25">
      <c r="A34" s="14" t="s">
        <v>25</v>
      </c>
      <c r="B34" s="14" t="s">
        <v>26</v>
      </c>
      <c r="C34" s="14" t="s">
        <v>41</v>
      </c>
      <c r="D34" s="14" t="s">
        <v>79</v>
      </c>
      <c r="E34" s="14" t="s">
        <v>79</v>
      </c>
      <c r="F34" s="14" t="s">
        <v>79</v>
      </c>
      <c r="G34" s="14" t="s">
        <v>79</v>
      </c>
      <c r="H34" s="14" t="s">
        <v>79</v>
      </c>
      <c r="I34" s="14" t="s">
        <v>79</v>
      </c>
      <c r="J34" s="1" t="s">
        <v>79</v>
      </c>
      <c r="K34" s="14" t="s">
        <v>79</v>
      </c>
      <c r="L34" s="14" t="s">
        <v>79</v>
      </c>
      <c r="M34" s="14" t="s">
        <v>79</v>
      </c>
      <c r="N34" s="14" t="s">
        <v>79</v>
      </c>
      <c r="O34" s="14" t="s">
        <v>79</v>
      </c>
      <c r="P34" s="14" t="s">
        <v>79</v>
      </c>
      <c r="Q34" s="14" t="s">
        <v>79</v>
      </c>
      <c r="R34" s="14" t="s">
        <v>79</v>
      </c>
      <c r="S34" s="14" t="s">
        <v>79</v>
      </c>
      <c r="T34" s="14" t="s">
        <v>79</v>
      </c>
      <c r="U34" s="14" t="s">
        <v>79</v>
      </c>
      <c r="V34" s="14" t="s">
        <v>79</v>
      </c>
      <c r="W34" s="14" t="s">
        <v>79</v>
      </c>
      <c r="X34" s="14" t="s">
        <v>79</v>
      </c>
      <c r="Y34" s="14" t="s">
        <v>79</v>
      </c>
      <c r="Z34" s="14" t="s">
        <v>79</v>
      </c>
    </row>
    <row r="35" spans="1:26" ht="33.75" x14ac:dyDescent="0.25">
      <c r="A35" s="7" t="s">
        <v>66</v>
      </c>
      <c r="B35" s="14" t="s">
        <v>27</v>
      </c>
      <c r="C35" s="14" t="s">
        <v>41</v>
      </c>
      <c r="D35" s="14" t="s">
        <v>79</v>
      </c>
      <c r="E35" s="14" t="s">
        <v>79</v>
      </c>
      <c r="F35" s="14" t="s">
        <v>79</v>
      </c>
      <c r="G35" s="14" t="s">
        <v>79</v>
      </c>
      <c r="H35" s="14" t="s">
        <v>79</v>
      </c>
      <c r="I35" s="14" t="s">
        <v>79</v>
      </c>
      <c r="J35" s="1" t="s">
        <v>79</v>
      </c>
      <c r="K35" s="14" t="s">
        <v>79</v>
      </c>
      <c r="L35" s="14" t="s">
        <v>79</v>
      </c>
      <c r="M35" s="14" t="s">
        <v>79</v>
      </c>
      <c r="N35" s="14" t="s">
        <v>79</v>
      </c>
      <c r="O35" s="14" t="s">
        <v>79</v>
      </c>
      <c r="P35" s="14" t="s">
        <v>79</v>
      </c>
      <c r="Q35" s="14" t="s">
        <v>79</v>
      </c>
      <c r="R35" s="14" t="s">
        <v>79</v>
      </c>
      <c r="S35" s="14" t="s">
        <v>79</v>
      </c>
      <c r="T35" s="14" t="s">
        <v>79</v>
      </c>
      <c r="U35" s="14" t="s">
        <v>79</v>
      </c>
      <c r="V35" s="14" t="s">
        <v>79</v>
      </c>
      <c r="W35" s="14" t="s">
        <v>79</v>
      </c>
      <c r="X35" s="14" t="s">
        <v>79</v>
      </c>
      <c r="Y35" s="14" t="s">
        <v>79</v>
      </c>
      <c r="Z35" s="14" t="s">
        <v>79</v>
      </c>
    </row>
    <row r="36" spans="1:26" ht="22.5" hidden="1" x14ac:dyDescent="0.25">
      <c r="A36" s="14" t="s">
        <v>28</v>
      </c>
      <c r="B36" s="14" t="s">
        <v>29</v>
      </c>
      <c r="C36" s="14" t="s">
        <v>41</v>
      </c>
      <c r="D36" s="14" t="s">
        <v>79</v>
      </c>
      <c r="E36" s="14" t="s">
        <v>79</v>
      </c>
      <c r="F36" s="14" t="s">
        <v>79</v>
      </c>
      <c r="G36" s="14" t="s">
        <v>79</v>
      </c>
      <c r="H36" s="14" t="s">
        <v>79</v>
      </c>
      <c r="I36" s="14" t="s">
        <v>79</v>
      </c>
      <c r="J36" s="1" t="s">
        <v>79</v>
      </c>
      <c r="K36" s="14" t="s">
        <v>79</v>
      </c>
      <c r="L36" s="14" t="s">
        <v>79</v>
      </c>
      <c r="M36" s="14" t="s">
        <v>79</v>
      </c>
      <c r="N36" s="14" t="s">
        <v>79</v>
      </c>
      <c r="O36" s="14" t="s">
        <v>79</v>
      </c>
      <c r="P36" s="14" t="s">
        <v>79</v>
      </c>
      <c r="Q36" s="14" t="s">
        <v>79</v>
      </c>
      <c r="R36" s="14" t="s">
        <v>79</v>
      </c>
      <c r="S36" s="14" t="s">
        <v>79</v>
      </c>
      <c r="T36" s="14" t="s">
        <v>79</v>
      </c>
      <c r="U36" s="14" t="s">
        <v>79</v>
      </c>
      <c r="V36" s="14" t="s">
        <v>79</v>
      </c>
      <c r="W36" s="14" t="s">
        <v>79</v>
      </c>
      <c r="X36" s="14" t="s">
        <v>79</v>
      </c>
      <c r="Y36" s="14" t="s">
        <v>79</v>
      </c>
      <c r="Z36" s="14" t="s">
        <v>79</v>
      </c>
    </row>
    <row r="37" spans="1:26" ht="67.5" hidden="1" x14ac:dyDescent="0.25">
      <c r="A37" s="14" t="s">
        <v>28</v>
      </c>
      <c r="B37" s="14" t="s">
        <v>30</v>
      </c>
      <c r="C37" s="14" t="s">
        <v>41</v>
      </c>
      <c r="D37" s="14" t="s">
        <v>79</v>
      </c>
      <c r="E37" s="14" t="s">
        <v>79</v>
      </c>
      <c r="F37" s="14" t="s">
        <v>79</v>
      </c>
      <c r="G37" s="14" t="s">
        <v>79</v>
      </c>
      <c r="H37" s="14" t="s">
        <v>79</v>
      </c>
      <c r="I37" s="14" t="s">
        <v>79</v>
      </c>
      <c r="J37" s="1" t="s">
        <v>79</v>
      </c>
      <c r="K37" s="14" t="s">
        <v>79</v>
      </c>
      <c r="L37" s="14" t="s">
        <v>79</v>
      </c>
      <c r="M37" s="14" t="s">
        <v>79</v>
      </c>
      <c r="N37" s="14" t="s">
        <v>79</v>
      </c>
      <c r="O37" s="14" t="s">
        <v>79</v>
      </c>
      <c r="P37" s="14" t="s">
        <v>79</v>
      </c>
      <c r="Q37" s="14" t="s">
        <v>79</v>
      </c>
      <c r="R37" s="14" t="s">
        <v>79</v>
      </c>
      <c r="S37" s="14" t="s">
        <v>79</v>
      </c>
      <c r="T37" s="14" t="s">
        <v>79</v>
      </c>
      <c r="U37" s="14" t="s">
        <v>79</v>
      </c>
      <c r="V37" s="14" t="s">
        <v>79</v>
      </c>
      <c r="W37" s="14" t="s">
        <v>79</v>
      </c>
      <c r="X37" s="14" t="s">
        <v>79</v>
      </c>
      <c r="Y37" s="14" t="s">
        <v>79</v>
      </c>
      <c r="Z37" s="14" t="s">
        <v>79</v>
      </c>
    </row>
    <row r="38" spans="1:26" ht="67.5" hidden="1" x14ac:dyDescent="0.25">
      <c r="A38" s="14" t="s">
        <v>28</v>
      </c>
      <c r="B38" s="14" t="s">
        <v>31</v>
      </c>
      <c r="C38" s="14" t="s">
        <v>41</v>
      </c>
      <c r="D38" s="14" t="s">
        <v>79</v>
      </c>
      <c r="E38" s="14" t="s">
        <v>79</v>
      </c>
      <c r="F38" s="14" t="s">
        <v>79</v>
      </c>
      <c r="G38" s="14" t="s">
        <v>79</v>
      </c>
      <c r="H38" s="14" t="s">
        <v>79</v>
      </c>
      <c r="I38" s="14" t="s">
        <v>79</v>
      </c>
      <c r="J38" s="1" t="s">
        <v>79</v>
      </c>
      <c r="K38" s="14" t="s">
        <v>79</v>
      </c>
      <c r="L38" s="14" t="s">
        <v>79</v>
      </c>
      <c r="M38" s="14" t="s">
        <v>79</v>
      </c>
      <c r="N38" s="14" t="s">
        <v>79</v>
      </c>
      <c r="O38" s="14" t="s">
        <v>79</v>
      </c>
      <c r="P38" s="14" t="s">
        <v>79</v>
      </c>
      <c r="Q38" s="14" t="s">
        <v>79</v>
      </c>
      <c r="R38" s="14" t="s">
        <v>79</v>
      </c>
      <c r="S38" s="14" t="s">
        <v>79</v>
      </c>
      <c r="T38" s="14" t="s">
        <v>79</v>
      </c>
      <c r="U38" s="14" t="s">
        <v>79</v>
      </c>
      <c r="V38" s="14" t="s">
        <v>79</v>
      </c>
      <c r="W38" s="14" t="s">
        <v>79</v>
      </c>
      <c r="X38" s="14" t="s">
        <v>79</v>
      </c>
      <c r="Y38" s="14" t="s">
        <v>79</v>
      </c>
      <c r="Z38" s="14" t="s">
        <v>79</v>
      </c>
    </row>
    <row r="39" spans="1:26" ht="67.5" hidden="1" x14ac:dyDescent="0.25">
      <c r="A39" s="14" t="s">
        <v>28</v>
      </c>
      <c r="B39" s="14" t="s">
        <v>32</v>
      </c>
      <c r="C39" s="14" t="s">
        <v>41</v>
      </c>
      <c r="D39" s="14" t="s">
        <v>79</v>
      </c>
      <c r="E39" s="14" t="s">
        <v>79</v>
      </c>
      <c r="F39" s="14" t="s">
        <v>79</v>
      </c>
      <c r="G39" s="14" t="s">
        <v>79</v>
      </c>
      <c r="H39" s="14" t="s">
        <v>79</v>
      </c>
      <c r="I39" s="14" t="s">
        <v>79</v>
      </c>
      <c r="J39" s="1" t="s">
        <v>79</v>
      </c>
      <c r="K39" s="14" t="s">
        <v>79</v>
      </c>
      <c r="L39" s="14" t="s">
        <v>79</v>
      </c>
      <c r="M39" s="14" t="s">
        <v>79</v>
      </c>
      <c r="N39" s="14" t="s">
        <v>79</v>
      </c>
      <c r="O39" s="14" t="s">
        <v>79</v>
      </c>
      <c r="P39" s="14" t="s">
        <v>79</v>
      </c>
      <c r="Q39" s="14" t="s">
        <v>79</v>
      </c>
      <c r="R39" s="14" t="s">
        <v>79</v>
      </c>
      <c r="S39" s="14" t="s">
        <v>79</v>
      </c>
      <c r="T39" s="14" t="s">
        <v>79</v>
      </c>
      <c r="U39" s="14" t="s">
        <v>79</v>
      </c>
      <c r="V39" s="14" t="s">
        <v>79</v>
      </c>
      <c r="W39" s="14" t="s">
        <v>79</v>
      </c>
      <c r="X39" s="14" t="s">
        <v>79</v>
      </c>
      <c r="Y39" s="14" t="s">
        <v>79</v>
      </c>
      <c r="Z39" s="14" t="s">
        <v>79</v>
      </c>
    </row>
    <row r="40" spans="1:26" ht="22.5" hidden="1" x14ac:dyDescent="0.25">
      <c r="A40" s="14" t="s">
        <v>33</v>
      </c>
      <c r="B40" s="14" t="s">
        <v>29</v>
      </c>
      <c r="C40" s="14" t="s">
        <v>41</v>
      </c>
      <c r="D40" s="14" t="s">
        <v>79</v>
      </c>
      <c r="E40" s="14" t="s">
        <v>79</v>
      </c>
      <c r="F40" s="14" t="s">
        <v>79</v>
      </c>
      <c r="G40" s="14" t="s">
        <v>79</v>
      </c>
      <c r="H40" s="14" t="s">
        <v>79</v>
      </c>
      <c r="I40" s="14" t="s">
        <v>79</v>
      </c>
      <c r="J40" s="1" t="s">
        <v>79</v>
      </c>
      <c r="K40" s="14" t="s">
        <v>79</v>
      </c>
      <c r="L40" s="14" t="s">
        <v>79</v>
      </c>
      <c r="M40" s="14" t="s">
        <v>79</v>
      </c>
      <c r="N40" s="14" t="s">
        <v>79</v>
      </c>
      <c r="O40" s="14" t="s">
        <v>79</v>
      </c>
      <c r="P40" s="14" t="s">
        <v>79</v>
      </c>
      <c r="Q40" s="14" t="s">
        <v>79</v>
      </c>
      <c r="R40" s="14" t="s">
        <v>79</v>
      </c>
      <c r="S40" s="14" t="s">
        <v>79</v>
      </c>
      <c r="T40" s="14" t="s">
        <v>79</v>
      </c>
      <c r="U40" s="14" t="s">
        <v>79</v>
      </c>
      <c r="V40" s="14" t="s">
        <v>79</v>
      </c>
      <c r="W40" s="14" t="s">
        <v>79</v>
      </c>
      <c r="X40" s="14" t="s">
        <v>79</v>
      </c>
      <c r="Y40" s="14" t="s">
        <v>79</v>
      </c>
      <c r="Z40" s="14" t="s">
        <v>79</v>
      </c>
    </row>
    <row r="41" spans="1:26" ht="67.5" hidden="1" x14ac:dyDescent="0.25">
      <c r="A41" s="14" t="s">
        <v>33</v>
      </c>
      <c r="B41" s="14" t="s">
        <v>30</v>
      </c>
      <c r="C41" s="14" t="s">
        <v>41</v>
      </c>
      <c r="D41" s="14" t="s">
        <v>79</v>
      </c>
      <c r="E41" s="14" t="s">
        <v>79</v>
      </c>
      <c r="F41" s="14" t="s">
        <v>79</v>
      </c>
      <c r="G41" s="14" t="s">
        <v>79</v>
      </c>
      <c r="H41" s="14" t="s">
        <v>79</v>
      </c>
      <c r="I41" s="14" t="s">
        <v>79</v>
      </c>
      <c r="J41" s="1" t="s">
        <v>79</v>
      </c>
      <c r="K41" s="14" t="s">
        <v>79</v>
      </c>
      <c r="L41" s="14" t="s">
        <v>79</v>
      </c>
      <c r="M41" s="14" t="s">
        <v>79</v>
      </c>
      <c r="N41" s="14" t="s">
        <v>79</v>
      </c>
      <c r="O41" s="14" t="s">
        <v>79</v>
      </c>
      <c r="P41" s="14" t="s">
        <v>79</v>
      </c>
      <c r="Q41" s="14" t="s">
        <v>79</v>
      </c>
      <c r="R41" s="14" t="s">
        <v>79</v>
      </c>
      <c r="S41" s="14" t="s">
        <v>79</v>
      </c>
      <c r="T41" s="14" t="s">
        <v>79</v>
      </c>
      <c r="U41" s="14" t="s">
        <v>79</v>
      </c>
      <c r="V41" s="14" t="s">
        <v>79</v>
      </c>
      <c r="W41" s="14" t="s">
        <v>79</v>
      </c>
      <c r="X41" s="14" t="s">
        <v>79</v>
      </c>
      <c r="Y41" s="14" t="s">
        <v>79</v>
      </c>
      <c r="Z41" s="14" t="s">
        <v>79</v>
      </c>
    </row>
    <row r="42" spans="1:26" ht="67.5" hidden="1" x14ac:dyDescent="0.25">
      <c r="A42" s="14" t="s">
        <v>33</v>
      </c>
      <c r="B42" s="14" t="s">
        <v>31</v>
      </c>
      <c r="C42" s="14" t="s">
        <v>41</v>
      </c>
      <c r="D42" s="14" t="s">
        <v>79</v>
      </c>
      <c r="E42" s="14" t="s">
        <v>79</v>
      </c>
      <c r="F42" s="14" t="s">
        <v>79</v>
      </c>
      <c r="G42" s="14" t="s">
        <v>79</v>
      </c>
      <c r="H42" s="14" t="s">
        <v>79</v>
      </c>
      <c r="I42" s="14" t="s">
        <v>79</v>
      </c>
      <c r="J42" s="1" t="s">
        <v>79</v>
      </c>
      <c r="K42" s="14" t="s">
        <v>79</v>
      </c>
      <c r="L42" s="14" t="s">
        <v>79</v>
      </c>
      <c r="M42" s="14" t="s">
        <v>79</v>
      </c>
      <c r="N42" s="14" t="s">
        <v>79</v>
      </c>
      <c r="O42" s="14" t="s">
        <v>79</v>
      </c>
      <c r="P42" s="14" t="s">
        <v>79</v>
      </c>
      <c r="Q42" s="14" t="s">
        <v>79</v>
      </c>
      <c r="R42" s="14" t="s">
        <v>79</v>
      </c>
      <c r="S42" s="14" t="s">
        <v>79</v>
      </c>
      <c r="T42" s="14" t="s">
        <v>79</v>
      </c>
      <c r="U42" s="14" t="s">
        <v>79</v>
      </c>
      <c r="V42" s="14" t="s">
        <v>79</v>
      </c>
      <c r="W42" s="14" t="s">
        <v>79</v>
      </c>
      <c r="X42" s="14" t="s">
        <v>79</v>
      </c>
      <c r="Y42" s="14" t="s">
        <v>79</v>
      </c>
      <c r="Z42" s="14" t="s">
        <v>79</v>
      </c>
    </row>
    <row r="43" spans="1:26" ht="67.5" hidden="1" x14ac:dyDescent="0.25">
      <c r="A43" s="14" t="s">
        <v>33</v>
      </c>
      <c r="B43" s="14" t="s">
        <v>34</v>
      </c>
      <c r="C43" s="14" t="s">
        <v>41</v>
      </c>
      <c r="D43" s="14" t="s">
        <v>79</v>
      </c>
      <c r="E43" s="14" t="s">
        <v>79</v>
      </c>
      <c r="F43" s="14" t="s">
        <v>79</v>
      </c>
      <c r="G43" s="14" t="s">
        <v>79</v>
      </c>
      <c r="H43" s="14" t="s">
        <v>79</v>
      </c>
      <c r="I43" s="14" t="s">
        <v>79</v>
      </c>
      <c r="J43" s="1" t="s">
        <v>79</v>
      </c>
      <c r="K43" s="14" t="s">
        <v>79</v>
      </c>
      <c r="L43" s="14" t="s">
        <v>79</v>
      </c>
      <c r="M43" s="14" t="s">
        <v>79</v>
      </c>
      <c r="N43" s="14" t="s">
        <v>79</v>
      </c>
      <c r="O43" s="14" t="s">
        <v>79</v>
      </c>
      <c r="P43" s="14" t="s">
        <v>79</v>
      </c>
      <c r="Q43" s="14" t="s">
        <v>79</v>
      </c>
      <c r="R43" s="14" t="s">
        <v>79</v>
      </c>
      <c r="S43" s="14" t="s">
        <v>79</v>
      </c>
      <c r="T43" s="14" t="s">
        <v>79</v>
      </c>
      <c r="U43" s="14" t="s">
        <v>79</v>
      </c>
      <c r="V43" s="14" t="s">
        <v>79</v>
      </c>
      <c r="W43" s="14" t="s">
        <v>79</v>
      </c>
      <c r="X43" s="14" t="s">
        <v>79</v>
      </c>
      <c r="Y43" s="14" t="s">
        <v>79</v>
      </c>
      <c r="Z43" s="14" t="s">
        <v>79</v>
      </c>
    </row>
    <row r="44" spans="1:26" ht="67.5" x14ac:dyDescent="0.25">
      <c r="A44" s="7" t="s">
        <v>69</v>
      </c>
      <c r="B44" s="14" t="s">
        <v>35</v>
      </c>
      <c r="C44" s="14" t="s">
        <v>41</v>
      </c>
      <c r="D44" s="14" t="s">
        <v>79</v>
      </c>
      <c r="E44" s="14" t="s">
        <v>79</v>
      </c>
      <c r="F44" s="14" t="s">
        <v>79</v>
      </c>
      <c r="G44" s="14" t="s">
        <v>79</v>
      </c>
      <c r="H44" s="14" t="s">
        <v>79</v>
      </c>
      <c r="I44" s="14" t="s">
        <v>79</v>
      </c>
      <c r="J44" s="1" t="s">
        <v>79</v>
      </c>
      <c r="K44" s="14" t="s">
        <v>79</v>
      </c>
      <c r="L44" s="14" t="s">
        <v>79</v>
      </c>
      <c r="M44" s="14" t="s">
        <v>79</v>
      </c>
      <c r="N44" s="14" t="s">
        <v>79</v>
      </c>
      <c r="O44" s="14" t="s">
        <v>79</v>
      </c>
      <c r="P44" s="14" t="s">
        <v>79</v>
      </c>
      <c r="Q44" s="14" t="s">
        <v>79</v>
      </c>
      <c r="R44" s="14" t="s">
        <v>79</v>
      </c>
      <c r="S44" s="14" t="s">
        <v>79</v>
      </c>
      <c r="T44" s="14" t="s">
        <v>79</v>
      </c>
      <c r="U44" s="14" t="s">
        <v>79</v>
      </c>
      <c r="V44" s="14" t="s">
        <v>79</v>
      </c>
      <c r="W44" s="14" t="s">
        <v>79</v>
      </c>
      <c r="X44" s="14" t="s">
        <v>79</v>
      </c>
      <c r="Y44" s="14" t="s">
        <v>79</v>
      </c>
      <c r="Z44" s="14" t="s">
        <v>79</v>
      </c>
    </row>
    <row r="45" spans="1:26" ht="56.25" x14ac:dyDescent="0.25">
      <c r="A45" s="14" t="s">
        <v>36</v>
      </c>
      <c r="B45" s="14" t="s">
        <v>37</v>
      </c>
      <c r="C45" s="14" t="s">
        <v>41</v>
      </c>
      <c r="D45" s="14" t="s">
        <v>79</v>
      </c>
      <c r="E45" s="14" t="s">
        <v>79</v>
      </c>
      <c r="F45" s="14" t="s">
        <v>79</v>
      </c>
      <c r="G45" s="14" t="s">
        <v>79</v>
      </c>
      <c r="H45" s="14" t="s">
        <v>79</v>
      </c>
      <c r="I45" s="14" t="s">
        <v>79</v>
      </c>
      <c r="J45" s="1" t="s">
        <v>79</v>
      </c>
      <c r="K45" s="14" t="s">
        <v>79</v>
      </c>
      <c r="L45" s="14" t="s">
        <v>79</v>
      </c>
      <c r="M45" s="14" t="s">
        <v>79</v>
      </c>
      <c r="N45" s="14" t="s">
        <v>79</v>
      </c>
      <c r="O45" s="14" t="s">
        <v>79</v>
      </c>
      <c r="P45" s="14" t="s">
        <v>79</v>
      </c>
      <c r="Q45" s="14" t="s">
        <v>79</v>
      </c>
      <c r="R45" s="14" t="s">
        <v>79</v>
      </c>
      <c r="S45" s="14" t="s">
        <v>79</v>
      </c>
      <c r="T45" s="14" t="s">
        <v>79</v>
      </c>
      <c r="U45" s="14" t="s">
        <v>79</v>
      </c>
      <c r="V45" s="14" t="s">
        <v>79</v>
      </c>
      <c r="W45" s="14" t="s">
        <v>79</v>
      </c>
      <c r="X45" s="14" t="s">
        <v>79</v>
      </c>
      <c r="Y45" s="14" t="s">
        <v>79</v>
      </c>
      <c r="Z45" s="14" t="s">
        <v>79</v>
      </c>
    </row>
    <row r="46" spans="1:26" ht="56.25" x14ac:dyDescent="0.25">
      <c r="A46" s="14" t="s">
        <v>38</v>
      </c>
      <c r="B46" s="14" t="s">
        <v>39</v>
      </c>
      <c r="C46" s="14" t="s">
        <v>41</v>
      </c>
      <c r="D46" s="14" t="s">
        <v>79</v>
      </c>
      <c r="E46" s="14" t="s">
        <v>79</v>
      </c>
      <c r="F46" s="14" t="s">
        <v>79</v>
      </c>
      <c r="G46" s="14" t="s">
        <v>79</v>
      </c>
      <c r="H46" s="14" t="s">
        <v>79</v>
      </c>
      <c r="I46" s="14" t="s">
        <v>79</v>
      </c>
      <c r="J46" s="14" t="s">
        <v>79</v>
      </c>
      <c r="K46" s="14" t="s">
        <v>79</v>
      </c>
      <c r="L46" s="14" t="s">
        <v>79</v>
      </c>
      <c r="M46" s="14" t="s">
        <v>79</v>
      </c>
      <c r="N46" s="14" t="s">
        <v>79</v>
      </c>
      <c r="O46" s="14" t="s">
        <v>79</v>
      </c>
      <c r="P46" s="14" t="s">
        <v>79</v>
      </c>
      <c r="Q46" s="14" t="s">
        <v>79</v>
      </c>
      <c r="R46" s="14" t="s">
        <v>79</v>
      </c>
      <c r="S46" s="14" t="s">
        <v>79</v>
      </c>
      <c r="T46" s="14" t="s">
        <v>79</v>
      </c>
      <c r="U46" s="14" t="s">
        <v>79</v>
      </c>
      <c r="V46" s="14" t="s">
        <v>79</v>
      </c>
      <c r="W46" s="14" t="s">
        <v>79</v>
      </c>
      <c r="X46" s="14" t="s">
        <v>79</v>
      </c>
      <c r="Y46" s="14" t="s">
        <v>79</v>
      </c>
      <c r="Z46" s="14" t="s">
        <v>79</v>
      </c>
    </row>
    <row r="47" spans="1:26" ht="22.5" x14ac:dyDescent="0.25">
      <c r="A47" s="7" t="s">
        <v>67</v>
      </c>
      <c r="B47" s="14" t="s">
        <v>40</v>
      </c>
      <c r="C47" s="14" t="s">
        <v>41</v>
      </c>
      <c r="D47" s="14" t="s">
        <v>79</v>
      </c>
      <c r="E47" s="14" t="s">
        <v>79</v>
      </c>
      <c r="F47" s="14" t="s">
        <v>79</v>
      </c>
      <c r="G47" s="14" t="s">
        <v>79</v>
      </c>
      <c r="H47" s="14" t="s">
        <v>79</v>
      </c>
      <c r="I47" s="14" t="s">
        <v>79</v>
      </c>
      <c r="J47" s="14" t="s">
        <v>79</v>
      </c>
      <c r="K47" s="14" t="s">
        <v>79</v>
      </c>
      <c r="L47" s="14">
        <f>L60</f>
        <v>0.4</v>
      </c>
      <c r="M47" s="14">
        <f t="shared" ref="M47:N48" si="8">M48</f>
        <v>2.2600000000000002</v>
      </c>
      <c r="N47" s="10" t="str">
        <f t="shared" si="8"/>
        <v>нд</v>
      </c>
      <c r="O47" s="14" t="s">
        <v>79</v>
      </c>
      <c r="P47" s="14" t="s">
        <v>79</v>
      </c>
      <c r="Q47" s="14">
        <f>Q48</f>
        <v>3</v>
      </c>
      <c r="R47" s="14" t="s">
        <v>79</v>
      </c>
      <c r="S47" s="14" t="s">
        <v>79</v>
      </c>
      <c r="T47" s="14" t="s">
        <v>79</v>
      </c>
      <c r="U47" s="14" t="s">
        <v>79</v>
      </c>
      <c r="V47" s="14" t="s">
        <v>79</v>
      </c>
      <c r="W47" s="1">
        <f>W48</f>
        <v>4.1120000000000001</v>
      </c>
      <c r="X47" s="1" t="s">
        <v>79</v>
      </c>
      <c r="Y47" s="1">
        <f>Y48</f>
        <v>3.8848931550000003</v>
      </c>
      <c r="Z47" s="14" t="s">
        <v>79</v>
      </c>
    </row>
    <row r="48" spans="1:26" ht="45" x14ac:dyDescent="0.25">
      <c r="A48" s="7" t="s">
        <v>68</v>
      </c>
      <c r="B48" s="14" t="s">
        <v>42</v>
      </c>
      <c r="C48" s="14" t="s">
        <v>41</v>
      </c>
      <c r="D48" s="14" t="s">
        <v>79</v>
      </c>
      <c r="E48" s="14" t="s">
        <v>79</v>
      </c>
      <c r="F48" s="14" t="s">
        <v>79</v>
      </c>
      <c r="G48" s="14" t="s">
        <v>79</v>
      </c>
      <c r="H48" s="14" t="s">
        <v>79</v>
      </c>
      <c r="I48" s="14" t="s">
        <v>79</v>
      </c>
      <c r="J48" s="14" t="s">
        <v>79</v>
      </c>
      <c r="K48" s="14" t="s">
        <v>79</v>
      </c>
      <c r="L48" s="14" t="s">
        <v>79</v>
      </c>
      <c r="M48" s="14">
        <f t="shared" si="8"/>
        <v>2.2600000000000002</v>
      </c>
      <c r="N48" s="10" t="str">
        <f t="shared" si="8"/>
        <v>нд</v>
      </c>
      <c r="O48" s="14" t="s">
        <v>79</v>
      </c>
      <c r="P48" s="14" t="s">
        <v>79</v>
      </c>
      <c r="Q48" s="14">
        <f>Q49</f>
        <v>3</v>
      </c>
      <c r="R48" s="14" t="s">
        <v>79</v>
      </c>
      <c r="S48" s="14" t="s">
        <v>79</v>
      </c>
      <c r="T48" s="14" t="s">
        <v>79</v>
      </c>
      <c r="U48" s="14" t="s">
        <v>79</v>
      </c>
      <c r="V48" s="14" t="s">
        <v>79</v>
      </c>
      <c r="W48" s="1">
        <f>W49</f>
        <v>4.1120000000000001</v>
      </c>
      <c r="X48" s="1" t="s">
        <v>79</v>
      </c>
      <c r="Y48" s="1">
        <f>Y49</f>
        <v>3.8848931550000003</v>
      </c>
      <c r="Z48" s="14" t="s">
        <v>79</v>
      </c>
    </row>
    <row r="49" spans="1:26" ht="22.5" x14ac:dyDescent="0.25">
      <c r="A49" s="14" t="s">
        <v>43</v>
      </c>
      <c r="B49" s="14" t="s">
        <v>44</v>
      </c>
      <c r="C49" s="14" t="s">
        <v>41</v>
      </c>
      <c r="D49" s="14" t="s">
        <v>79</v>
      </c>
      <c r="E49" s="14" t="s">
        <v>79</v>
      </c>
      <c r="F49" s="14" t="s">
        <v>79</v>
      </c>
      <c r="G49" s="14" t="s">
        <v>79</v>
      </c>
      <c r="H49" s="14" t="s">
        <v>79</v>
      </c>
      <c r="I49" s="14" t="s">
        <v>79</v>
      </c>
      <c r="J49" s="14" t="s">
        <v>79</v>
      </c>
      <c r="K49" s="14" t="s">
        <v>79</v>
      </c>
      <c r="L49" s="14" t="s">
        <v>79</v>
      </c>
      <c r="M49" s="14">
        <f>SUM(M50:M56)</f>
        <v>2.2600000000000002</v>
      </c>
      <c r="N49" s="10" t="s">
        <v>79</v>
      </c>
      <c r="O49" s="14" t="s">
        <v>79</v>
      </c>
      <c r="P49" s="14" t="s">
        <v>79</v>
      </c>
      <c r="Q49" s="14">
        <f>SUM(Q50:Q52)</f>
        <v>3</v>
      </c>
      <c r="R49" s="14" t="s">
        <v>79</v>
      </c>
      <c r="S49" s="14" t="s">
        <v>79</v>
      </c>
      <c r="T49" s="14" t="s">
        <v>79</v>
      </c>
      <c r="U49" s="14" t="s">
        <v>79</v>
      </c>
      <c r="V49" s="14" t="s">
        <v>79</v>
      </c>
      <c r="W49" s="1">
        <f>SUM(W50:W51)</f>
        <v>4.1120000000000001</v>
      </c>
      <c r="X49" s="14" t="s">
        <v>79</v>
      </c>
      <c r="Y49" s="1">
        <f>SUM(Y50:Y58)</f>
        <v>3.8848931550000003</v>
      </c>
      <c r="Z49" s="14" t="s">
        <v>79</v>
      </c>
    </row>
    <row r="50" spans="1:26" ht="33.75" x14ac:dyDescent="0.25">
      <c r="A50" s="14" t="s">
        <v>75</v>
      </c>
      <c r="B50" s="11" t="s">
        <v>135</v>
      </c>
      <c r="C50" s="14" t="s">
        <v>145</v>
      </c>
      <c r="D50" s="14" t="s">
        <v>79</v>
      </c>
      <c r="E50" s="14" t="s">
        <v>79</v>
      </c>
      <c r="F50" s="14" t="s">
        <v>79</v>
      </c>
      <c r="G50" s="14" t="s">
        <v>79</v>
      </c>
      <c r="H50" s="14" t="s">
        <v>79</v>
      </c>
      <c r="I50" s="14" t="s">
        <v>79</v>
      </c>
      <c r="J50" s="14" t="s">
        <v>79</v>
      </c>
      <c r="K50" s="14" t="s">
        <v>79</v>
      </c>
      <c r="L50" s="14" t="s">
        <v>79</v>
      </c>
      <c r="M50" s="14" t="s">
        <v>79</v>
      </c>
      <c r="N50" s="14" t="s">
        <v>79</v>
      </c>
      <c r="O50" s="14" t="s">
        <v>79</v>
      </c>
      <c r="P50" s="14" t="s">
        <v>79</v>
      </c>
      <c r="Q50" s="14">
        <v>2</v>
      </c>
      <c r="R50" s="14" t="s">
        <v>79</v>
      </c>
      <c r="S50" s="14" t="s">
        <v>79</v>
      </c>
      <c r="T50" s="14" t="s">
        <v>79</v>
      </c>
      <c r="U50" s="14" t="s">
        <v>79</v>
      </c>
      <c r="V50" s="14" t="s">
        <v>79</v>
      </c>
      <c r="W50" s="14" t="s">
        <v>79</v>
      </c>
      <c r="X50" s="14" t="s">
        <v>79</v>
      </c>
      <c r="Y50" s="14" t="s">
        <v>79</v>
      </c>
      <c r="Z50" s="14" t="s">
        <v>79</v>
      </c>
    </row>
    <row r="51" spans="1:26" ht="56.25" x14ac:dyDescent="0.25">
      <c r="A51" s="16" t="s">
        <v>76</v>
      </c>
      <c r="B51" s="11" t="s">
        <v>163</v>
      </c>
      <c r="C51" s="14" t="s">
        <v>162</v>
      </c>
      <c r="D51" s="14" t="s">
        <v>79</v>
      </c>
      <c r="E51" s="14" t="s">
        <v>79</v>
      </c>
      <c r="F51" s="14" t="s">
        <v>79</v>
      </c>
      <c r="G51" s="14" t="s">
        <v>79</v>
      </c>
      <c r="H51" s="14" t="s">
        <v>79</v>
      </c>
      <c r="I51" s="14" t="s">
        <v>79</v>
      </c>
      <c r="J51" s="14" t="s">
        <v>79</v>
      </c>
      <c r="K51" s="14" t="s">
        <v>79</v>
      </c>
      <c r="L51" s="14" t="s">
        <v>79</v>
      </c>
      <c r="M51" s="14" t="s">
        <v>79</v>
      </c>
      <c r="N51" s="14" t="s">
        <v>79</v>
      </c>
      <c r="O51" s="14" t="s">
        <v>79</v>
      </c>
      <c r="P51" s="14" t="s">
        <v>79</v>
      </c>
      <c r="Q51" s="14" t="s">
        <v>79</v>
      </c>
      <c r="R51" s="14" t="s">
        <v>79</v>
      </c>
      <c r="S51" s="14" t="s">
        <v>79</v>
      </c>
      <c r="T51" s="14" t="s">
        <v>79</v>
      </c>
      <c r="U51" s="14" t="s">
        <v>79</v>
      </c>
      <c r="V51" s="14" t="s">
        <v>79</v>
      </c>
      <c r="W51" s="1">
        <v>4.1120000000000001</v>
      </c>
      <c r="X51" s="14" t="s">
        <v>79</v>
      </c>
      <c r="Y51" s="14" t="s">
        <v>79</v>
      </c>
      <c r="Z51" s="14" t="s">
        <v>79</v>
      </c>
    </row>
    <row r="52" spans="1:26" ht="33.75" x14ac:dyDescent="0.25">
      <c r="A52" s="16" t="s">
        <v>77</v>
      </c>
      <c r="B52" s="11" t="s">
        <v>166</v>
      </c>
      <c r="C52" s="14" t="s">
        <v>165</v>
      </c>
      <c r="D52" s="14" t="s">
        <v>79</v>
      </c>
      <c r="E52" s="14" t="s">
        <v>79</v>
      </c>
      <c r="F52" s="14" t="s">
        <v>79</v>
      </c>
      <c r="G52" s="14" t="s">
        <v>79</v>
      </c>
      <c r="H52" s="14" t="s">
        <v>79</v>
      </c>
      <c r="I52" s="14" t="s">
        <v>79</v>
      </c>
      <c r="J52" s="14" t="s">
        <v>79</v>
      </c>
      <c r="K52" s="14" t="s">
        <v>79</v>
      </c>
      <c r="L52" s="14" t="s">
        <v>79</v>
      </c>
      <c r="M52" s="14" t="s">
        <v>79</v>
      </c>
      <c r="N52" s="14" t="s">
        <v>79</v>
      </c>
      <c r="O52" s="14" t="s">
        <v>79</v>
      </c>
      <c r="P52" s="14" t="s">
        <v>79</v>
      </c>
      <c r="Q52" s="14">
        <v>1</v>
      </c>
      <c r="R52" s="14" t="s">
        <v>79</v>
      </c>
      <c r="S52" s="14" t="s">
        <v>79</v>
      </c>
      <c r="T52" s="14" t="s">
        <v>79</v>
      </c>
      <c r="U52" s="14" t="s">
        <v>79</v>
      </c>
      <c r="V52" s="14" t="s">
        <v>79</v>
      </c>
      <c r="W52" s="14" t="s">
        <v>79</v>
      </c>
      <c r="X52" s="14" t="s">
        <v>79</v>
      </c>
      <c r="Y52" s="14" t="s">
        <v>79</v>
      </c>
      <c r="Z52" s="14" t="s">
        <v>79</v>
      </c>
    </row>
    <row r="53" spans="1:26" ht="48" customHeight="1" x14ac:dyDescent="0.25">
      <c r="A53" s="16" t="s">
        <v>161</v>
      </c>
      <c r="B53" s="11" t="s">
        <v>168</v>
      </c>
      <c r="C53" s="14" t="s">
        <v>192</v>
      </c>
      <c r="D53" s="14" t="s">
        <v>79</v>
      </c>
      <c r="E53" s="14" t="s">
        <v>79</v>
      </c>
      <c r="F53" s="14" t="s">
        <v>79</v>
      </c>
      <c r="G53" s="14" t="s">
        <v>79</v>
      </c>
      <c r="H53" s="14" t="s">
        <v>79</v>
      </c>
      <c r="I53" s="14" t="s">
        <v>79</v>
      </c>
      <c r="J53" s="14" t="s">
        <v>79</v>
      </c>
      <c r="K53" s="14" t="s">
        <v>79</v>
      </c>
      <c r="L53" s="14" t="s">
        <v>79</v>
      </c>
      <c r="M53" s="14">
        <v>0.16</v>
      </c>
      <c r="N53" s="14" t="s">
        <v>79</v>
      </c>
      <c r="O53" s="14" t="s">
        <v>79</v>
      </c>
      <c r="P53" s="14" t="s">
        <v>79</v>
      </c>
      <c r="Q53" s="14" t="s">
        <v>79</v>
      </c>
      <c r="R53" s="14" t="s">
        <v>79</v>
      </c>
      <c r="S53" s="14" t="s">
        <v>79</v>
      </c>
      <c r="T53" s="14" t="s">
        <v>79</v>
      </c>
      <c r="U53" s="14" t="s">
        <v>79</v>
      </c>
      <c r="V53" s="14" t="s">
        <v>79</v>
      </c>
      <c r="W53" s="14" t="s">
        <v>79</v>
      </c>
      <c r="X53" s="14" t="s">
        <v>79</v>
      </c>
      <c r="Y53" s="14" t="s">
        <v>79</v>
      </c>
      <c r="Z53" s="14" t="s">
        <v>79</v>
      </c>
    </row>
    <row r="54" spans="1:26" ht="25.5" customHeight="1" x14ac:dyDescent="0.25">
      <c r="A54" s="16" t="s">
        <v>170</v>
      </c>
      <c r="B54" s="11" t="s">
        <v>167</v>
      </c>
      <c r="C54" s="14" t="s">
        <v>193</v>
      </c>
      <c r="D54" s="14" t="s">
        <v>79</v>
      </c>
      <c r="E54" s="14" t="s">
        <v>79</v>
      </c>
      <c r="F54" s="14" t="s">
        <v>79</v>
      </c>
      <c r="G54" s="14" t="s">
        <v>79</v>
      </c>
      <c r="H54" s="14" t="s">
        <v>79</v>
      </c>
      <c r="I54" s="14" t="s">
        <v>79</v>
      </c>
      <c r="J54" s="14" t="s">
        <v>79</v>
      </c>
      <c r="K54" s="14" t="s">
        <v>79</v>
      </c>
      <c r="L54" s="14" t="s">
        <v>79</v>
      </c>
      <c r="M54" s="14">
        <v>0.25</v>
      </c>
      <c r="N54" s="14" t="s">
        <v>79</v>
      </c>
      <c r="O54" s="14" t="s">
        <v>79</v>
      </c>
      <c r="P54" s="14" t="s">
        <v>79</v>
      </c>
      <c r="Q54" s="14" t="s">
        <v>79</v>
      </c>
      <c r="R54" s="14" t="s">
        <v>79</v>
      </c>
      <c r="S54" s="14" t="s">
        <v>79</v>
      </c>
      <c r="T54" s="14" t="s">
        <v>79</v>
      </c>
      <c r="U54" s="14" t="s">
        <v>79</v>
      </c>
      <c r="V54" s="14" t="s">
        <v>79</v>
      </c>
      <c r="W54" s="14" t="s">
        <v>79</v>
      </c>
      <c r="X54" s="14" t="s">
        <v>79</v>
      </c>
      <c r="Y54" s="14" t="s">
        <v>79</v>
      </c>
      <c r="Z54" s="14" t="s">
        <v>79</v>
      </c>
    </row>
    <row r="55" spans="1:26" ht="30" customHeight="1" x14ac:dyDescent="0.25">
      <c r="A55" s="16" t="s">
        <v>171</v>
      </c>
      <c r="B55" s="11" t="s">
        <v>179</v>
      </c>
      <c r="C55" s="14" t="s">
        <v>194</v>
      </c>
      <c r="D55" s="14" t="s">
        <v>79</v>
      </c>
      <c r="E55" s="14" t="s">
        <v>79</v>
      </c>
      <c r="F55" s="14" t="s">
        <v>79</v>
      </c>
      <c r="G55" s="14" t="s">
        <v>79</v>
      </c>
      <c r="H55" s="14" t="s">
        <v>79</v>
      </c>
      <c r="I55" s="14" t="s">
        <v>79</v>
      </c>
      <c r="J55" s="14" t="s">
        <v>79</v>
      </c>
      <c r="K55" s="14" t="s">
        <v>79</v>
      </c>
      <c r="L55" s="14" t="s">
        <v>79</v>
      </c>
      <c r="M55" s="14">
        <v>0.25</v>
      </c>
      <c r="N55" s="14" t="s">
        <v>79</v>
      </c>
      <c r="O55" s="14" t="s">
        <v>79</v>
      </c>
      <c r="P55" s="14" t="s">
        <v>79</v>
      </c>
      <c r="Q55" s="14" t="s">
        <v>79</v>
      </c>
      <c r="R55" s="14" t="s">
        <v>79</v>
      </c>
      <c r="S55" s="14" t="s">
        <v>79</v>
      </c>
      <c r="T55" s="14" t="s">
        <v>79</v>
      </c>
      <c r="U55" s="14" t="s">
        <v>79</v>
      </c>
      <c r="V55" s="14" t="s">
        <v>79</v>
      </c>
      <c r="W55" s="14" t="s">
        <v>79</v>
      </c>
      <c r="X55" s="14" t="s">
        <v>79</v>
      </c>
      <c r="Y55" s="14" t="s">
        <v>79</v>
      </c>
      <c r="Z55" s="14" t="s">
        <v>79</v>
      </c>
    </row>
    <row r="56" spans="1:26" ht="33" customHeight="1" x14ac:dyDescent="0.25">
      <c r="A56" s="16" t="s">
        <v>172</v>
      </c>
      <c r="B56" s="11" t="s">
        <v>182</v>
      </c>
      <c r="C56" s="14" t="s">
        <v>195</v>
      </c>
      <c r="D56" s="14" t="s">
        <v>79</v>
      </c>
      <c r="E56" s="14" t="s">
        <v>79</v>
      </c>
      <c r="F56" s="14" t="s">
        <v>79</v>
      </c>
      <c r="G56" s="14" t="s">
        <v>79</v>
      </c>
      <c r="H56" s="14" t="s">
        <v>79</v>
      </c>
      <c r="I56" s="14" t="s">
        <v>79</v>
      </c>
      <c r="J56" s="14" t="s">
        <v>79</v>
      </c>
      <c r="K56" s="14" t="s">
        <v>79</v>
      </c>
      <c r="L56" s="14" t="s">
        <v>79</v>
      </c>
      <c r="M56" s="14">
        <v>1.6</v>
      </c>
      <c r="N56" s="14" t="s">
        <v>79</v>
      </c>
      <c r="O56" s="14" t="s">
        <v>79</v>
      </c>
      <c r="P56" s="14" t="s">
        <v>79</v>
      </c>
      <c r="Q56" s="14" t="s">
        <v>79</v>
      </c>
      <c r="R56" s="14" t="s">
        <v>79</v>
      </c>
      <c r="S56" s="14" t="s">
        <v>79</v>
      </c>
      <c r="T56" s="14" t="s">
        <v>79</v>
      </c>
      <c r="U56" s="14" t="s">
        <v>79</v>
      </c>
      <c r="V56" s="14" t="s">
        <v>79</v>
      </c>
      <c r="W56" s="14" t="s">
        <v>79</v>
      </c>
      <c r="X56" s="14" t="s">
        <v>79</v>
      </c>
      <c r="Y56" s="14" t="s">
        <v>79</v>
      </c>
      <c r="Z56" s="14" t="s">
        <v>79</v>
      </c>
    </row>
    <row r="57" spans="1:26" ht="33" customHeight="1" x14ac:dyDescent="0.25">
      <c r="A57" s="16" t="s">
        <v>173</v>
      </c>
      <c r="B57" s="11" t="s">
        <v>169</v>
      </c>
      <c r="C57" s="14" t="s">
        <v>196</v>
      </c>
      <c r="D57" s="14" t="s">
        <v>79</v>
      </c>
      <c r="E57" s="14" t="s">
        <v>79</v>
      </c>
      <c r="F57" s="14" t="s">
        <v>79</v>
      </c>
      <c r="G57" s="14" t="s">
        <v>79</v>
      </c>
      <c r="H57" s="14" t="s">
        <v>79</v>
      </c>
      <c r="I57" s="14" t="s">
        <v>79</v>
      </c>
      <c r="J57" s="14" t="s">
        <v>79</v>
      </c>
      <c r="K57" s="14" t="s">
        <v>79</v>
      </c>
      <c r="L57" s="14" t="s">
        <v>79</v>
      </c>
      <c r="M57" s="14" t="s">
        <v>79</v>
      </c>
      <c r="N57" s="14" t="s">
        <v>79</v>
      </c>
      <c r="O57" s="14" t="s">
        <v>79</v>
      </c>
      <c r="P57" s="14" t="s">
        <v>79</v>
      </c>
      <c r="Q57" s="14" t="s">
        <v>79</v>
      </c>
      <c r="R57" s="14" t="s">
        <v>79</v>
      </c>
      <c r="S57" s="14" t="s">
        <v>79</v>
      </c>
      <c r="T57" s="14" t="s">
        <v>79</v>
      </c>
      <c r="U57" s="14" t="s">
        <v>79</v>
      </c>
      <c r="V57" s="14" t="s">
        <v>79</v>
      </c>
      <c r="W57" s="14" t="s">
        <v>79</v>
      </c>
      <c r="X57" s="14" t="s">
        <v>79</v>
      </c>
      <c r="Y57" s="1">
        <f>1709.89371/1000</f>
        <v>1.70989371</v>
      </c>
      <c r="Z57" s="14" t="s">
        <v>79</v>
      </c>
    </row>
    <row r="58" spans="1:26" ht="50.25" customHeight="1" x14ac:dyDescent="0.25">
      <c r="A58" s="16" t="s">
        <v>174</v>
      </c>
      <c r="B58" s="11" t="s">
        <v>181</v>
      </c>
      <c r="C58" s="14" t="s">
        <v>180</v>
      </c>
      <c r="D58" s="14" t="s">
        <v>79</v>
      </c>
      <c r="E58" s="14" t="s">
        <v>79</v>
      </c>
      <c r="F58" s="14" t="s">
        <v>79</v>
      </c>
      <c r="G58" s="14" t="s">
        <v>79</v>
      </c>
      <c r="H58" s="14" t="s">
        <v>79</v>
      </c>
      <c r="I58" s="14" t="s">
        <v>79</v>
      </c>
      <c r="J58" s="14" t="s">
        <v>79</v>
      </c>
      <c r="K58" s="14" t="s">
        <v>79</v>
      </c>
      <c r="L58" s="14" t="s">
        <v>79</v>
      </c>
      <c r="M58" s="14" t="s">
        <v>79</v>
      </c>
      <c r="N58" s="14" t="s">
        <v>79</v>
      </c>
      <c r="O58" s="14" t="s">
        <v>79</v>
      </c>
      <c r="P58" s="14" t="s">
        <v>79</v>
      </c>
      <c r="Q58" s="14" t="s">
        <v>79</v>
      </c>
      <c r="R58" s="14" t="s">
        <v>79</v>
      </c>
      <c r="S58" s="14" t="s">
        <v>79</v>
      </c>
      <c r="T58" s="14" t="s">
        <v>79</v>
      </c>
      <c r="U58" s="14" t="s">
        <v>79</v>
      </c>
      <c r="V58" s="14" t="s">
        <v>79</v>
      </c>
      <c r="W58" s="14" t="s">
        <v>79</v>
      </c>
      <c r="X58" s="14" t="s">
        <v>79</v>
      </c>
      <c r="Y58" s="1">
        <f>2174.999445/1000</f>
        <v>2.1749994450000001</v>
      </c>
      <c r="Z58" s="14" t="s">
        <v>79</v>
      </c>
    </row>
    <row r="59" spans="1:26" ht="45" x14ac:dyDescent="0.25">
      <c r="A59" s="14" t="s">
        <v>45</v>
      </c>
      <c r="B59" s="14" t="s">
        <v>46</v>
      </c>
      <c r="C59" s="14" t="s">
        <v>41</v>
      </c>
      <c r="D59" s="14" t="s">
        <v>79</v>
      </c>
      <c r="E59" s="14" t="s">
        <v>79</v>
      </c>
      <c r="F59" s="14" t="s">
        <v>79</v>
      </c>
      <c r="G59" s="14" t="s">
        <v>79</v>
      </c>
      <c r="H59" s="14" t="s">
        <v>79</v>
      </c>
      <c r="I59" s="14" t="s">
        <v>79</v>
      </c>
      <c r="J59" s="14" t="s">
        <v>79</v>
      </c>
      <c r="K59" s="14" t="s">
        <v>79</v>
      </c>
      <c r="L59" s="14" t="s">
        <v>79</v>
      </c>
      <c r="M59" s="14" t="s">
        <v>79</v>
      </c>
      <c r="N59" s="14" t="s">
        <v>79</v>
      </c>
      <c r="O59" s="14" t="s">
        <v>79</v>
      </c>
      <c r="P59" s="14" t="s">
        <v>79</v>
      </c>
      <c r="Q59" s="14" t="s">
        <v>79</v>
      </c>
      <c r="R59" s="14" t="s">
        <v>79</v>
      </c>
      <c r="S59" s="14" t="s">
        <v>79</v>
      </c>
      <c r="T59" s="14" t="s">
        <v>79</v>
      </c>
      <c r="U59" s="14" t="s">
        <v>79</v>
      </c>
      <c r="V59" s="14" t="s">
        <v>79</v>
      </c>
      <c r="W59" s="14" t="s">
        <v>79</v>
      </c>
      <c r="X59" s="1" t="s">
        <v>79</v>
      </c>
      <c r="Y59" s="14" t="s">
        <v>79</v>
      </c>
      <c r="Z59" s="14" t="s">
        <v>79</v>
      </c>
    </row>
    <row r="60" spans="1:26" s="13" customFormat="1" ht="33.75" x14ac:dyDescent="0.25">
      <c r="A60" s="14" t="s">
        <v>80</v>
      </c>
      <c r="B60" s="12" t="s">
        <v>81</v>
      </c>
      <c r="C60" s="14" t="s">
        <v>41</v>
      </c>
      <c r="D60" s="14" t="s">
        <v>79</v>
      </c>
      <c r="E60" s="14" t="s">
        <v>79</v>
      </c>
      <c r="F60" s="14" t="s">
        <v>79</v>
      </c>
      <c r="G60" s="14" t="s">
        <v>79</v>
      </c>
      <c r="H60" s="14" t="s">
        <v>79</v>
      </c>
      <c r="I60" s="14" t="s">
        <v>79</v>
      </c>
      <c r="J60" s="14" t="s">
        <v>79</v>
      </c>
      <c r="K60" s="14" t="s">
        <v>79</v>
      </c>
      <c r="L60" s="14">
        <f>L62</f>
        <v>0.4</v>
      </c>
      <c r="M60" s="14" t="s">
        <v>79</v>
      </c>
      <c r="N60" s="14" t="s">
        <v>79</v>
      </c>
      <c r="O60" s="14" t="s">
        <v>79</v>
      </c>
      <c r="P60" s="14" t="s">
        <v>79</v>
      </c>
      <c r="Q60" s="14" t="s">
        <v>79</v>
      </c>
      <c r="R60" s="14" t="s">
        <v>79</v>
      </c>
      <c r="S60" s="14" t="s">
        <v>79</v>
      </c>
      <c r="T60" s="14" t="s">
        <v>79</v>
      </c>
      <c r="U60" s="14" t="s">
        <v>79</v>
      </c>
      <c r="V60" s="14" t="s">
        <v>79</v>
      </c>
      <c r="W60" s="14" t="s">
        <v>79</v>
      </c>
      <c r="X60" s="14" t="s">
        <v>79</v>
      </c>
      <c r="Y60" s="14" t="s">
        <v>79</v>
      </c>
      <c r="Z60" s="14" t="s">
        <v>79</v>
      </c>
    </row>
    <row r="61" spans="1:26" s="13" customFormat="1" ht="22.5" x14ac:dyDescent="0.25">
      <c r="A61" s="14" t="s">
        <v>82</v>
      </c>
      <c r="B61" s="12" t="s">
        <v>83</v>
      </c>
      <c r="C61" s="14" t="s">
        <v>41</v>
      </c>
      <c r="D61" s="14" t="s">
        <v>79</v>
      </c>
      <c r="E61" s="14" t="s">
        <v>79</v>
      </c>
      <c r="F61" s="14" t="s">
        <v>79</v>
      </c>
      <c r="G61" s="14" t="s">
        <v>79</v>
      </c>
      <c r="H61" s="14" t="s">
        <v>79</v>
      </c>
      <c r="I61" s="14" t="s">
        <v>79</v>
      </c>
      <c r="J61" s="14" t="s">
        <v>79</v>
      </c>
      <c r="K61" s="14" t="s">
        <v>79</v>
      </c>
      <c r="L61" s="14" t="s">
        <v>79</v>
      </c>
      <c r="M61" s="14" t="s">
        <v>79</v>
      </c>
      <c r="N61" s="14" t="s">
        <v>79</v>
      </c>
      <c r="O61" s="14" t="s">
        <v>79</v>
      </c>
      <c r="P61" s="14" t="s">
        <v>79</v>
      </c>
      <c r="Q61" s="14" t="s">
        <v>79</v>
      </c>
      <c r="R61" s="14" t="s">
        <v>79</v>
      </c>
      <c r="S61" s="14" t="s">
        <v>79</v>
      </c>
      <c r="T61" s="14" t="s">
        <v>79</v>
      </c>
      <c r="U61" s="14" t="s">
        <v>79</v>
      </c>
      <c r="V61" s="14" t="s">
        <v>79</v>
      </c>
      <c r="W61" s="14" t="s">
        <v>79</v>
      </c>
      <c r="X61" s="14" t="s">
        <v>79</v>
      </c>
      <c r="Y61" s="14" t="s">
        <v>79</v>
      </c>
      <c r="Z61" s="14" t="s">
        <v>79</v>
      </c>
    </row>
    <row r="62" spans="1:26" s="13" customFormat="1" ht="22.5" x14ac:dyDescent="0.25">
      <c r="A62" s="14" t="s">
        <v>84</v>
      </c>
      <c r="B62" s="12" t="s">
        <v>85</v>
      </c>
      <c r="C62" s="14" t="s">
        <v>41</v>
      </c>
      <c r="D62" s="14" t="s">
        <v>79</v>
      </c>
      <c r="E62" s="14" t="s">
        <v>79</v>
      </c>
      <c r="F62" s="14" t="s">
        <v>79</v>
      </c>
      <c r="G62" s="14" t="s">
        <v>79</v>
      </c>
      <c r="H62" s="14" t="s">
        <v>79</v>
      </c>
      <c r="I62" s="14" t="s">
        <v>79</v>
      </c>
      <c r="J62" s="14" t="s">
        <v>79</v>
      </c>
      <c r="K62" s="14" t="s">
        <v>79</v>
      </c>
      <c r="L62" s="14">
        <f>L63</f>
        <v>0.4</v>
      </c>
      <c r="M62" s="14" t="s">
        <v>79</v>
      </c>
      <c r="N62" s="14" t="s">
        <v>79</v>
      </c>
      <c r="O62" s="14" t="s">
        <v>79</v>
      </c>
      <c r="P62" s="14" t="s">
        <v>79</v>
      </c>
      <c r="Q62" s="14" t="s">
        <v>79</v>
      </c>
      <c r="R62" s="14" t="s">
        <v>79</v>
      </c>
      <c r="S62" s="14" t="s">
        <v>79</v>
      </c>
      <c r="T62" s="14" t="s">
        <v>79</v>
      </c>
      <c r="U62" s="14" t="s">
        <v>79</v>
      </c>
      <c r="V62" s="14" t="s">
        <v>79</v>
      </c>
      <c r="W62" s="14" t="s">
        <v>79</v>
      </c>
      <c r="X62" s="14" t="s">
        <v>79</v>
      </c>
      <c r="Y62" s="14" t="s">
        <v>79</v>
      </c>
      <c r="Z62" s="14" t="s">
        <v>79</v>
      </c>
    </row>
    <row r="63" spans="1:26" s="13" customFormat="1" ht="45" x14ac:dyDescent="0.25">
      <c r="A63" s="14" t="s">
        <v>177</v>
      </c>
      <c r="B63" s="12" t="s">
        <v>178</v>
      </c>
      <c r="C63" s="14" t="s">
        <v>197</v>
      </c>
      <c r="D63" s="14" t="s">
        <v>79</v>
      </c>
      <c r="E63" s="14" t="s">
        <v>79</v>
      </c>
      <c r="F63" s="14" t="s">
        <v>79</v>
      </c>
      <c r="G63" s="14" t="s">
        <v>79</v>
      </c>
      <c r="H63" s="14" t="s">
        <v>79</v>
      </c>
      <c r="I63" s="14" t="s">
        <v>79</v>
      </c>
      <c r="J63" s="14" t="s">
        <v>79</v>
      </c>
      <c r="K63" s="14" t="s">
        <v>79</v>
      </c>
      <c r="L63" s="14">
        <v>0.4</v>
      </c>
      <c r="M63" s="14" t="s">
        <v>79</v>
      </c>
      <c r="N63" s="14" t="s">
        <v>79</v>
      </c>
      <c r="O63" s="14" t="s">
        <v>79</v>
      </c>
      <c r="P63" s="14" t="s">
        <v>79</v>
      </c>
      <c r="Q63" s="14" t="s">
        <v>79</v>
      </c>
      <c r="R63" s="14" t="s">
        <v>79</v>
      </c>
      <c r="S63" s="14" t="s">
        <v>79</v>
      </c>
      <c r="T63" s="14" t="s">
        <v>79</v>
      </c>
      <c r="U63" s="14" t="s">
        <v>79</v>
      </c>
      <c r="V63" s="14" t="s">
        <v>79</v>
      </c>
      <c r="W63" s="14" t="s">
        <v>79</v>
      </c>
      <c r="X63" s="14" t="s">
        <v>79</v>
      </c>
      <c r="Y63" s="14" t="s">
        <v>79</v>
      </c>
      <c r="Z63" s="14" t="s">
        <v>79</v>
      </c>
    </row>
    <row r="64" spans="1:26" s="13" customFormat="1" ht="22.5" x14ac:dyDescent="0.25">
      <c r="A64" s="14" t="s">
        <v>86</v>
      </c>
      <c r="B64" s="12" t="s">
        <v>87</v>
      </c>
      <c r="C64" s="14" t="s">
        <v>41</v>
      </c>
      <c r="D64" s="14" t="s">
        <v>79</v>
      </c>
      <c r="E64" s="14" t="s">
        <v>79</v>
      </c>
      <c r="F64" s="14" t="s">
        <v>79</v>
      </c>
      <c r="G64" s="14" t="s">
        <v>79</v>
      </c>
      <c r="H64" s="14" t="s">
        <v>79</v>
      </c>
      <c r="I64" s="14" t="s">
        <v>79</v>
      </c>
      <c r="J64" s="14" t="s">
        <v>79</v>
      </c>
      <c r="K64" s="14" t="s">
        <v>79</v>
      </c>
      <c r="L64" s="14" t="s">
        <v>79</v>
      </c>
      <c r="M64" s="14" t="s">
        <v>79</v>
      </c>
      <c r="N64" s="14" t="s">
        <v>79</v>
      </c>
      <c r="O64" s="14" t="s">
        <v>79</v>
      </c>
      <c r="P64" s="14" t="s">
        <v>79</v>
      </c>
      <c r="Q64" s="14" t="s">
        <v>79</v>
      </c>
      <c r="R64" s="14" t="s">
        <v>79</v>
      </c>
      <c r="S64" s="14" t="s">
        <v>79</v>
      </c>
      <c r="T64" s="14" t="s">
        <v>79</v>
      </c>
      <c r="U64" s="14" t="s">
        <v>79</v>
      </c>
      <c r="V64" s="14" t="s">
        <v>79</v>
      </c>
      <c r="W64" s="14" t="s">
        <v>79</v>
      </c>
      <c r="X64" s="14" t="s">
        <v>79</v>
      </c>
      <c r="Y64" s="14" t="s">
        <v>79</v>
      </c>
      <c r="Z64" s="14" t="s">
        <v>79</v>
      </c>
    </row>
    <row r="65" spans="1:33" s="13" customFormat="1" ht="22.5" hidden="1" x14ac:dyDescent="0.25">
      <c r="A65" s="14" t="s">
        <v>88</v>
      </c>
      <c r="B65" s="12" t="s">
        <v>89</v>
      </c>
      <c r="C65" s="14" t="s">
        <v>41</v>
      </c>
      <c r="D65" s="14" t="s">
        <v>79</v>
      </c>
      <c r="E65" s="14" t="s">
        <v>79</v>
      </c>
      <c r="F65" s="14" t="s">
        <v>79</v>
      </c>
      <c r="G65" s="14" t="s">
        <v>79</v>
      </c>
      <c r="H65" s="14" t="s">
        <v>79</v>
      </c>
      <c r="I65" s="14" t="s">
        <v>79</v>
      </c>
      <c r="J65" s="14" t="s">
        <v>79</v>
      </c>
      <c r="K65" s="14" t="s">
        <v>79</v>
      </c>
      <c r="L65" s="14" t="s">
        <v>79</v>
      </c>
      <c r="M65" s="14" t="s">
        <v>79</v>
      </c>
      <c r="N65" s="14" t="s">
        <v>79</v>
      </c>
      <c r="O65" s="14" t="s">
        <v>79</v>
      </c>
      <c r="P65" s="14" t="s">
        <v>79</v>
      </c>
      <c r="Q65" s="14" t="s">
        <v>79</v>
      </c>
      <c r="R65" s="14" t="s">
        <v>79</v>
      </c>
      <c r="S65" s="14" t="s">
        <v>79</v>
      </c>
      <c r="T65" s="14" t="s">
        <v>79</v>
      </c>
      <c r="U65" s="14" t="s">
        <v>79</v>
      </c>
      <c r="V65" s="14" t="s">
        <v>79</v>
      </c>
      <c r="W65" s="14" t="s">
        <v>79</v>
      </c>
      <c r="X65" s="14" t="s">
        <v>79</v>
      </c>
      <c r="Y65" s="14" t="s">
        <v>79</v>
      </c>
      <c r="Z65" s="14" t="s">
        <v>79</v>
      </c>
    </row>
    <row r="66" spans="1:33" s="13" customFormat="1" ht="22.5" hidden="1" x14ac:dyDescent="0.25">
      <c r="A66" s="14" t="s">
        <v>90</v>
      </c>
      <c r="B66" s="12" t="s">
        <v>91</v>
      </c>
      <c r="C66" s="14" t="s">
        <v>41</v>
      </c>
      <c r="D66" s="14" t="s">
        <v>79</v>
      </c>
      <c r="E66" s="14" t="s">
        <v>79</v>
      </c>
      <c r="F66" s="14" t="s">
        <v>79</v>
      </c>
      <c r="G66" s="14" t="s">
        <v>79</v>
      </c>
      <c r="H66" s="14" t="s">
        <v>79</v>
      </c>
      <c r="I66" s="14" t="s">
        <v>79</v>
      </c>
      <c r="J66" s="14" t="s">
        <v>79</v>
      </c>
      <c r="K66" s="14" t="s">
        <v>79</v>
      </c>
      <c r="L66" s="14" t="s">
        <v>79</v>
      </c>
      <c r="M66" s="14" t="s">
        <v>79</v>
      </c>
      <c r="N66" s="14" t="s">
        <v>79</v>
      </c>
      <c r="O66" s="14" t="s">
        <v>79</v>
      </c>
      <c r="P66" s="14" t="s">
        <v>79</v>
      </c>
      <c r="Q66" s="14" t="s">
        <v>79</v>
      </c>
      <c r="R66" s="14" t="s">
        <v>79</v>
      </c>
      <c r="S66" s="14" t="s">
        <v>79</v>
      </c>
      <c r="T66" s="14" t="s">
        <v>79</v>
      </c>
      <c r="U66" s="14" t="s">
        <v>79</v>
      </c>
      <c r="V66" s="14" t="s">
        <v>79</v>
      </c>
      <c r="W66" s="14" t="s">
        <v>79</v>
      </c>
      <c r="X66" s="14" t="s">
        <v>79</v>
      </c>
      <c r="Y66" s="14" t="s">
        <v>79</v>
      </c>
      <c r="Z66" s="14" t="s">
        <v>79</v>
      </c>
    </row>
    <row r="67" spans="1:33" s="13" customFormat="1" ht="22.5" hidden="1" x14ac:dyDescent="0.25">
      <c r="A67" s="14" t="s">
        <v>92</v>
      </c>
      <c r="B67" s="12" t="s">
        <v>93</v>
      </c>
      <c r="C67" s="14" t="s">
        <v>41</v>
      </c>
      <c r="D67" s="14" t="s">
        <v>79</v>
      </c>
      <c r="E67" s="14" t="s">
        <v>79</v>
      </c>
      <c r="F67" s="14" t="s">
        <v>79</v>
      </c>
      <c r="G67" s="14" t="s">
        <v>79</v>
      </c>
      <c r="H67" s="14" t="s">
        <v>79</v>
      </c>
      <c r="I67" s="14" t="s">
        <v>79</v>
      </c>
      <c r="J67" s="14" t="s">
        <v>79</v>
      </c>
      <c r="K67" s="14" t="s">
        <v>79</v>
      </c>
      <c r="L67" s="14" t="s">
        <v>79</v>
      </c>
      <c r="M67" s="14" t="s">
        <v>79</v>
      </c>
      <c r="N67" s="14" t="s">
        <v>79</v>
      </c>
      <c r="O67" s="14" t="s">
        <v>79</v>
      </c>
      <c r="P67" s="14" t="s">
        <v>79</v>
      </c>
      <c r="Q67" s="14" t="s">
        <v>79</v>
      </c>
      <c r="R67" s="14" t="s">
        <v>79</v>
      </c>
      <c r="S67" s="14" t="s">
        <v>79</v>
      </c>
      <c r="T67" s="14" t="s">
        <v>79</v>
      </c>
      <c r="U67" s="14" t="s">
        <v>79</v>
      </c>
      <c r="V67" s="14" t="s">
        <v>79</v>
      </c>
      <c r="W67" s="14" t="s">
        <v>79</v>
      </c>
      <c r="X67" s="14" t="s">
        <v>79</v>
      </c>
      <c r="Y67" s="14" t="s">
        <v>79</v>
      </c>
      <c r="Z67" s="14" t="s">
        <v>79</v>
      </c>
    </row>
    <row r="68" spans="1:33" s="13" customFormat="1" ht="22.5" hidden="1" x14ac:dyDescent="0.25">
      <c r="A68" s="14" t="s">
        <v>94</v>
      </c>
      <c r="B68" s="12" t="s">
        <v>95</v>
      </c>
      <c r="C68" s="14" t="s">
        <v>41</v>
      </c>
      <c r="D68" s="14" t="s">
        <v>79</v>
      </c>
      <c r="E68" s="14" t="s">
        <v>79</v>
      </c>
      <c r="F68" s="14" t="s">
        <v>79</v>
      </c>
      <c r="G68" s="14" t="s">
        <v>79</v>
      </c>
      <c r="H68" s="14" t="s">
        <v>79</v>
      </c>
      <c r="I68" s="14" t="s">
        <v>79</v>
      </c>
      <c r="J68" s="14" t="s">
        <v>79</v>
      </c>
      <c r="K68" s="14" t="s">
        <v>79</v>
      </c>
      <c r="L68" s="14" t="s">
        <v>79</v>
      </c>
      <c r="M68" s="14" t="s">
        <v>79</v>
      </c>
      <c r="N68" s="14" t="s">
        <v>79</v>
      </c>
      <c r="O68" s="14" t="s">
        <v>79</v>
      </c>
      <c r="P68" s="14" t="s">
        <v>79</v>
      </c>
      <c r="Q68" s="14" t="s">
        <v>79</v>
      </c>
      <c r="R68" s="14" t="s">
        <v>79</v>
      </c>
      <c r="S68" s="14" t="s">
        <v>79</v>
      </c>
      <c r="T68" s="14" t="s">
        <v>79</v>
      </c>
      <c r="U68" s="14" t="s">
        <v>79</v>
      </c>
      <c r="V68" s="14" t="s">
        <v>79</v>
      </c>
      <c r="W68" s="14" t="s">
        <v>79</v>
      </c>
      <c r="X68" s="14" t="s">
        <v>79</v>
      </c>
      <c r="Y68" s="14" t="s">
        <v>79</v>
      </c>
      <c r="Z68" s="14" t="s">
        <v>79</v>
      </c>
    </row>
    <row r="69" spans="1:33" s="13" customFormat="1" ht="33.75" hidden="1" x14ac:dyDescent="0.25">
      <c r="A69" s="14" t="s">
        <v>96</v>
      </c>
      <c r="B69" s="12" t="s">
        <v>97</v>
      </c>
      <c r="C69" s="14" t="s">
        <v>41</v>
      </c>
      <c r="D69" s="14" t="s">
        <v>79</v>
      </c>
      <c r="E69" s="14" t="s">
        <v>79</v>
      </c>
      <c r="F69" s="14" t="s">
        <v>79</v>
      </c>
      <c r="G69" s="14" t="s">
        <v>79</v>
      </c>
      <c r="H69" s="14" t="s">
        <v>79</v>
      </c>
      <c r="I69" s="14" t="s">
        <v>79</v>
      </c>
      <c r="J69" s="14" t="s">
        <v>79</v>
      </c>
      <c r="K69" s="14" t="s">
        <v>79</v>
      </c>
      <c r="L69" s="14" t="s">
        <v>79</v>
      </c>
      <c r="M69" s="14" t="s">
        <v>79</v>
      </c>
      <c r="N69" s="14" t="s">
        <v>79</v>
      </c>
      <c r="O69" s="14" t="s">
        <v>79</v>
      </c>
      <c r="P69" s="14" t="s">
        <v>79</v>
      </c>
      <c r="Q69" s="14" t="s">
        <v>79</v>
      </c>
      <c r="R69" s="14" t="s">
        <v>79</v>
      </c>
      <c r="S69" s="14" t="s">
        <v>79</v>
      </c>
      <c r="T69" s="14" t="s">
        <v>79</v>
      </c>
      <c r="U69" s="14" t="s">
        <v>79</v>
      </c>
      <c r="V69" s="14" t="s">
        <v>79</v>
      </c>
      <c r="W69" s="14" t="s">
        <v>79</v>
      </c>
      <c r="X69" s="14" t="s">
        <v>79</v>
      </c>
      <c r="Y69" s="14" t="s">
        <v>79</v>
      </c>
      <c r="Z69" s="14" t="s">
        <v>79</v>
      </c>
    </row>
    <row r="70" spans="1:33" s="13" customFormat="1" ht="33.75" hidden="1" x14ac:dyDescent="0.25">
      <c r="A70" s="14" t="s">
        <v>98</v>
      </c>
      <c r="B70" s="12" t="s">
        <v>99</v>
      </c>
      <c r="C70" s="14" t="s">
        <v>41</v>
      </c>
      <c r="D70" s="14" t="s">
        <v>79</v>
      </c>
      <c r="E70" s="14" t="s">
        <v>79</v>
      </c>
      <c r="F70" s="14" t="s">
        <v>79</v>
      </c>
      <c r="G70" s="14" t="s">
        <v>79</v>
      </c>
      <c r="H70" s="14" t="s">
        <v>79</v>
      </c>
      <c r="I70" s="14" t="s">
        <v>79</v>
      </c>
      <c r="J70" s="14" t="s">
        <v>79</v>
      </c>
      <c r="K70" s="14" t="s">
        <v>79</v>
      </c>
      <c r="L70" s="14" t="s">
        <v>79</v>
      </c>
      <c r="M70" s="14" t="s">
        <v>79</v>
      </c>
      <c r="N70" s="14" t="s">
        <v>79</v>
      </c>
      <c r="O70" s="14" t="s">
        <v>79</v>
      </c>
      <c r="P70" s="14" t="s">
        <v>79</v>
      </c>
      <c r="Q70" s="14" t="s">
        <v>79</v>
      </c>
      <c r="R70" s="14" t="s">
        <v>79</v>
      </c>
      <c r="S70" s="14" t="s">
        <v>79</v>
      </c>
      <c r="T70" s="14" t="s">
        <v>79</v>
      </c>
      <c r="U70" s="14" t="s">
        <v>79</v>
      </c>
      <c r="V70" s="14" t="s">
        <v>79</v>
      </c>
      <c r="W70" s="14" t="s">
        <v>79</v>
      </c>
      <c r="X70" s="14" t="s">
        <v>79</v>
      </c>
      <c r="Y70" s="14" t="s">
        <v>79</v>
      </c>
      <c r="Z70" s="14" t="s">
        <v>79</v>
      </c>
    </row>
    <row r="71" spans="1:33" s="13" customFormat="1" ht="33.75" hidden="1" x14ac:dyDescent="0.25">
      <c r="A71" s="14" t="s">
        <v>100</v>
      </c>
      <c r="B71" s="12" t="s">
        <v>101</v>
      </c>
      <c r="C71" s="14" t="s">
        <v>41</v>
      </c>
      <c r="D71" s="14" t="s">
        <v>79</v>
      </c>
      <c r="E71" s="14" t="s">
        <v>79</v>
      </c>
      <c r="F71" s="14" t="s">
        <v>79</v>
      </c>
      <c r="G71" s="14" t="s">
        <v>79</v>
      </c>
      <c r="H71" s="14" t="s">
        <v>79</v>
      </c>
      <c r="I71" s="14" t="s">
        <v>79</v>
      </c>
      <c r="J71" s="14" t="s">
        <v>79</v>
      </c>
      <c r="K71" s="14" t="s">
        <v>79</v>
      </c>
      <c r="L71" s="14" t="s">
        <v>79</v>
      </c>
      <c r="M71" s="14" t="s">
        <v>79</v>
      </c>
      <c r="N71" s="14" t="s">
        <v>79</v>
      </c>
      <c r="O71" s="14" t="s">
        <v>79</v>
      </c>
      <c r="P71" s="14" t="s">
        <v>79</v>
      </c>
      <c r="Q71" s="14" t="s">
        <v>79</v>
      </c>
      <c r="R71" s="14" t="s">
        <v>79</v>
      </c>
      <c r="S71" s="14" t="s">
        <v>79</v>
      </c>
      <c r="T71" s="14" t="s">
        <v>79</v>
      </c>
      <c r="U71" s="14" t="s">
        <v>79</v>
      </c>
      <c r="V71" s="14" t="s">
        <v>79</v>
      </c>
      <c r="W71" s="14" t="s">
        <v>79</v>
      </c>
      <c r="X71" s="14" t="s">
        <v>79</v>
      </c>
      <c r="Y71" s="14" t="s">
        <v>79</v>
      </c>
      <c r="Z71" s="14" t="s">
        <v>79</v>
      </c>
    </row>
    <row r="72" spans="1:33" s="13" customFormat="1" ht="33.75" hidden="1" x14ac:dyDescent="0.25">
      <c r="A72" s="14" t="s">
        <v>102</v>
      </c>
      <c r="B72" s="12" t="s">
        <v>103</v>
      </c>
      <c r="C72" s="14" t="s">
        <v>41</v>
      </c>
      <c r="D72" s="14" t="s">
        <v>79</v>
      </c>
      <c r="E72" s="14" t="s">
        <v>79</v>
      </c>
      <c r="F72" s="14" t="s">
        <v>79</v>
      </c>
      <c r="G72" s="14" t="s">
        <v>79</v>
      </c>
      <c r="H72" s="14" t="s">
        <v>79</v>
      </c>
      <c r="I72" s="14" t="s">
        <v>79</v>
      </c>
      <c r="J72" s="14" t="s">
        <v>79</v>
      </c>
      <c r="K72" s="14" t="s">
        <v>79</v>
      </c>
      <c r="L72" s="14" t="s">
        <v>79</v>
      </c>
      <c r="M72" s="14" t="s">
        <v>79</v>
      </c>
      <c r="N72" s="14" t="s">
        <v>79</v>
      </c>
      <c r="O72" s="14" t="s">
        <v>79</v>
      </c>
      <c r="P72" s="14" t="s">
        <v>79</v>
      </c>
      <c r="Q72" s="14" t="s">
        <v>79</v>
      </c>
      <c r="R72" s="14" t="s">
        <v>79</v>
      </c>
      <c r="S72" s="14" t="s">
        <v>79</v>
      </c>
      <c r="T72" s="14" t="s">
        <v>79</v>
      </c>
      <c r="U72" s="14" t="s">
        <v>79</v>
      </c>
      <c r="V72" s="14" t="s">
        <v>79</v>
      </c>
      <c r="W72" s="14" t="s">
        <v>79</v>
      </c>
      <c r="X72" s="14" t="s">
        <v>79</v>
      </c>
      <c r="Y72" s="14" t="s">
        <v>79</v>
      </c>
      <c r="Z72" s="14" t="s">
        <v>79</v>
      </c>
    </row>
    <row r="73" spans="1:33" s="13" customFormat="1" ht="33.75" x14ac:dyDescent="0.25">
      <c r="A73" s="14" t="s">
        <v>104</v>
      </c>
      <c r="B73" s="12" t="s">
        <v>105</v>
      </c>
      <c r="C73" s="14" t="s">
        <v>41</v>
      </c>
      <c r="D73" s="14" t="s">
        <v>79</v>
      </c>
      <c r="E73" s="14" t="s">
        <v>79</v>
      </c>
      <c r="F73" s="14" t="s">
        <v>79</v>
      </c>
      <c r="G73" s="14" t="s">
        <v>79</v>
      </c>
      <c r="H73" s="14" t="s">
        <v>79</v>
      </c>
      <c r="I73" s="14" t="s">
        <v>79</v>
      </c>
      <c r="J73" s="14" t="s">
        <v>79</v>
      </c>
      <c r="K73" s="14" t="s">
        <v>79</v>
      </c>
      <c r="L73" s="14" t="s">
        <v>79</v>
      </c>
      <c r="M73" s="14" t="s">
        <v>79</v>
      </c>
      <c r="N73" s="14" t="s">
        <v>79</v>
      </c>
      <c r="O73" s="14" t="s">
        <v>79</v>
      </c>
      <c r="P73" s="14" t="s">
        <v>79</v>
      </c>
      <c r="Q73" s="14" t="s">
        <v>79</v>
      </c>
      <c r="R73" s="14" t="s">
        <v>79</v>
      </c>
      <c r="S73" s="14" t="s">
        <v>79</v>
      </c>
      <c r="T73" s="14" t="s">
        <v>79</v>
      </c>
      <c r="U73" s="14" t="s">
        <v>79</v>
      </c>
      <c r="V73" s="14" t="s">
        <v>79</v>
      </c>
      <c r="W73" s="14" t="s">
        <v>79</v>
      </c>
      <c r="X73" s="14" t="s">
        <v>79</v>
      </c>
      <c r="Y73" s="14" t="s">
        <v>79</v>
      </c>
      <c r="Z73" s="14" t="s">
        <v>79</v>
      </c>
    </row>
    <row r="74" spans="1:33" s="13" customFormat="1" ht="22.5" x14ac:dyDescent="0.25">
      <c r="A74" s="14" t="s">
        <v>106</v>
      </c>
      <c r="B74" s="12" t="s">
        <v>107</v>
      </c>
      <c r="C74" s="14" t="s">
        <v>41</v>
      </c>
      <c r="D74" s="14" t="s">
        <v>79</v>
      </c>
      <c r="E74" s="14" t="s">
        <v>79</v>
      </c>
      <c r="F74" s="14" t="s">
        <v>79</v>
      </c>
      <c r="G74" s="14" t="s">
        <v>79</v>
      </c>
      <c r="H74" s="14" t="s">
        <v>79</v>
      </c>
      <c r="I74" s="14" t="s">
        <v>79</v>
      </c>
      <c r="J74" s="14" t="s">
        <v>79</v>
      </c>
      <c r="K74" s="14" t="s">
        <v>79</v>
      </c>
      <c r="L74" s="14" t="s">
        <v>79</v>
      </c>
      <c r="M74" s="14" t="s">
        <v>79</v>
      </c>
      <c r="N74" s="14" t="s">
        <v>79</v>
      </c>
      <c r="O74" s="14" t="s">
        <v>79</v>
      </c>
      <c r="P74" s="14" t="s">
        <v>79</v>
      </c>
      <c r="Q74" s="14" t="s">
        <v>79</v>
      </c>
      <c r="R74" s="14" t="s">
        <v>79</v>
      </c>
      <c r="S74" s="14" t="s">
        <v>79</v>
      </c>
      <c r="T74" s="14" t="s">
        <v>79</v>
      </c>
      <c r="U74" s="14" t="s">
        <v>79</v>
      </c>
      <c r="V74" s="14" t="s">
        <v>79</v>
      </c>
      <c r="W74" s="14" t="s">
        <v>79</v>
      </c>
      <c r="X74" s="14" t="s">
        <v>79</v>
      </c>
      <c r="Y74" s="14" t="s">
        <v>79</v>
      </c>
      <c r="Z74" s="14" t="s">
        <v>79</v>
      </c>
    </row>
    <row r="75" spans="1:33" s="13" customFormat="1" ht="33.75" x14ac:dyDescent="0.25">
      <c r="A75" s="14" t="s">
        <v>108</v>
      </c>
      <c r="B75" s="12" t="s">
        <v>109</v>
      </c>
      <c r="C75" s="14" t="s">
        <v>41</v>
      </c>
      <c r="D75" s="14" t="s">
        <v>79</v>
      </c>
      <c r="E75" s="14" t="s">
        <v>79</v>
      </c>
      <c r="F75" s="14" t="s">
        <v>79</v>
      </c>
      <c r="G75" s="14" t="s">
        <v>79</v>
      </c>
      <c r="H75" s="14" t="s">
        <v>79</v>
      </c>
      <c r="I75" s="14" t="s">
        <v>79</v>
      </c>
      <c r="J75" s="14" t="s">
        <v>79</v>
      </c>
      <c r="K75" s="14" t="s">
        <v>79</v>
      </c>
      <c r="L75" s="14" t="s">
        <v>79</v>
      </c>
      <c r="M75" s="14" t="s">
        <v>79</v>
      </c>
      <c r="N75" s="14" t="s">
        <v>79</v>
      </c>
      <c r="O75" s="14" t="s">
        <v>79</v>
      </c>
      <c r="P75" s="14" t="s">
        <v>79</v>
      </c>
      <c r="Q75" s="14" t="s">
        <v>79</v>
      </c>
      <c r="R75" s="14" t="s">
        <v>79</v>
      </c>
      <c r="S75" s="14" t="s">
        <v>79</v>
      </c>
      <c r="T75" s="14" t="s">
        <v>79</v>
      </c>
      <c r="U75" s="14" t="s">
        <v>79</v>
      </c>
      <c r="V75" s="14" t="s">
        <v>79</v>
      </c>
      <c r="W75" s="14" t="s">
        <v>79</v>
      </c>
      <c r="X75" s="14" t="s">
        <v>79</v>
      </c>
      <c r="Y75" s="14" t="s">
        <v>79</v>
      </c>
      <c r="Z75" s="14" t="s">
        <v>79</v>
      </c>
    </row>
    <row r="76" spans="1:33" s="13" customFormat="1" ht="45" x14ac:dyDescent="0.25">
      <c r="A76" s="14" t="s">
        <v>110</v>
      </c>
      <c r="B76" s="12" t="s">
        <v>111</v>
      </c>
      <c r="C76" s="14" t="s">
        <v>41</v>
      </c>
      <c r="D76" s="14" t="s">
        <v>79</v>
      </c>
      <c r="E76" s="14" t="s">
        <v>79</v>
      </c>
      <c r="F76" s="14" t="s">
        <v>79</v>
      </c>
      <c r="G76" s="14" t="s">
        <v>79</v>
      </c>
      <c r="H76" s="14" t="s">
        <v>79</v>
      </c>
      <c r="I76" s="14" t="s">
        <v>79</v>
      </c>
      <c r="J76" s="14" t="s">
        <v>79</v>
      </c>
      <c r="K76" s="14" t="s">
        <v>79</v>
      </c>
      <c r="L76" s="14" t="s">
        <v>79</v>
      </c>
      <c r="M76" s="14" t="s">
        <v>79</v>
      </c>
      <c r="N76" s="14" t="s">
        <v>79</v>
      </c>
      <c r="O76" s="14" t="s">
        <v>79</v>
      </c>
      <c r="P76" s="14" t="s">
        <v>79</v>
      </c>
      <c r="Q76" s="14" t="s">
        <v>79</v>
      </c>
      <c r="R76" s="14" t="s">
        <v>79</v>
      </c>
      <c r="S76" s="14" t="s">
        <v>79</v>
      </c>
      <c r="T76" s="14" t="s">
        <v>79</v>
      </c>
      <c r="U76" s="14" t="s">
        <v>79</v>
      </c>
      <c r="V76" s="14" t="s">
        <v>79</v>
      </c>
      <c r="W76" s="14" t="s">
        <v>79</v>
      </c>
      <c r="X76" s="14" t="s">
        <v>79</v>
      </c>
      <c r="Y76" s="14" t="s">
        <v>79</v>
      </c>
      <c r="Z76" s="14" t="s">
        <v>79</v>
      </c>
    </row>
    <row r="77" spans="1:33" s="13" customFormat="1" ht="45" hidden="1" x14ac:dyDescent="0.25">
      <c r="A77" s="14" t="s">
        <v>112</v>
      </c>
      <c r="B77" s="12" t="s">
        <v>113</v>
      </c>
      <c r="C77" s="14" t="s">
        <v>41</v>
      </c>
      <c r="D77" s="14" t="s">
        <v>79</v>
      </c>
      <c r="E77" s="14" t="s">
        <v>79</v>
      </c>
      <c r="F77" s="14" t="s">
        <v>79</v>
      </c>
      <c r="G77" s="14" t="s">
        <v>79</v>
      </c>
      <c r="H77" s="14" t="s">
        <v>79</v>
      </c>
      <c r="I77" s="14" t="s">
        <v>79</v>
      </c>
      <c r="J77" s="14" t="s">
        <v>79</v>
      </c>
      <c r="K77" s="14" t="s">
        <v>79</v>
      </c>
      <c r="L77" s="14" t="s">
        <v>79</v>
      </c>
      <c r="M77" s="14" t="s">
        <v>79</v>
      </c>
      <c r="N77" s="14" t="s">
        <v>79</v>
      </c>
      <c r="O77" s="14" t="s">
        <v>79</v>
      </c>
      <c r="P77" s="14" t="s">
        <v>79</v>
      </c>
      <c r="Q77" s="14" t="s">
        <v>79</v>
      </c>
      <c r="R77" s="14" t="s">
        <v>79</v>
      </c>
      <c r="S77" s="14" t="s">
        <v>79</v>
      </c>
      <c r="T77" s="14" t="s">
        <v>79</v>
      </c>
      <c r="U77" s="14" t="s">
        <v>79</v>
      </c>
      <c r="V77" s="14" t="s">
        <v>79</v>
      </c>
      <c r="W77" s="14" t="s">
        <v>79</v>
      </c>
      <c r="X77" s="14" t="s">
        <v>79</v>
      </c>
      <c r="Y77" s="14" t="s">
        <v>79</v>
      </c>
      <c r="Z77" s="14" t="s">
        <v>79</v>
      </c>
    </row>
    <row r="78" spans="1:33" s="13" customFormat="1" ht="33.75" hidden="1" x14ac:dyDescent="0.25">
      <c r="A78" s="14" t="s">
        <v>114</v>
      </c>
      <c r="B78" s="12" t="s">
        <v>115</v>
      </c>
      <c r="C78" s="14" t="s">
        <v>41</v>
      </c>
      <c r="D78" s="14" t="s">
        <v>79</v>
      </c>
      <c r="E78" s="14" t="s">
        <v>79</v>
      </c>
      <c r="F78" s="14" t="s">
        <v>79</v>
      </c>
      <c r="G78" s="14" t="s">
        <v>79</v>
      </c>
      <c r="H78" s="14" t="s">
        <v>79</v>
      </c>
      <c r="I78" s="14" t="s">
        <v>79</v>
      </c>
      <c r="J78" s="14" t="s">
        <v>79</v>
      </c>
      <c r="K78" s="14" t="s">
        <v>79</v>
      </c>
      <c r="L78" s="14" t="s">
        <v>79</v>
      </c>
      <c r="M78" s="14" t="s">
        <v>79</v>
      </c>
      <c r="N78" s="14" t="s">
        <v>79</v>
      </c>
      <c r="O78" s="14" t="s">
        <v>79</v>
      </c>
      <c r="P78" s="14" t="s">
        <v>79</v>
      </c>
      <c r="Q78" s="14" t="s">
        <v>79</v>
      </c>
      <c r="R78" s="14" t="s">
        <v>79</v>
      </c>
      <c r="S78" s="14" t="s">
        <v>79</v>
      </c>
      <c r="T78" s="14" t="s">
        <v>79</v>
      </c>
      <c r="U78" s="14" t="s">
        <v>79</v>
      </c>
      <c r="V78" s="14" t="s">
        <v>79</v>
      </c>
      <c r="W78" s="14" t="s">
        <v>79</v>
      </c>
      <c r="X78" s="14" t="s">
        <v>79</v>
      </c>
      <c r="Y78" s="14" t="s">
        <v>79</v>
      </c>
      <c r="Z78" s="14" t="s">
        <v>79</v>
      </c>
    </row>
    <row r="79" spans="1:33" s="13" customFormat="1" ht="33.75" x14ac:dyDescent="0.25">
      <c r="A79" s="14" t="s">
        <v>116</v>
      </c>
      <c r="B79" s="12" t="s">
        <v>117</v>
      </c>
      <c r="C79" s="14" t="s">
        <v>41</v>
      </c>
      <c r="D79" s="14" t="s">
        <v>79</v>
      </c>
      <c r="E79" s="14" t="s">
        <v>79</v>
      </c>
      <c r="F79" s="14" t="s">
        <v>79</v>
      </c>
      <c r="G79" s="14" t="s">
        <v>79</v>
      </c>
      <c r="H79" s="14" t="s">
        <v>79</v>
      </c>
      <c r="I79" s="14" t="s">
        <v>79</v>
      </c>
      <c r="J79" s="14" t="s">
        <v>79</v>
      </c>
      <c r="K79" s="14" t="s">
        <v>79</v>
      </c>
      <c r="L79" s="14" t="s">
        <v>79</v>
      </c>
      <c r="M79" s="14" t="s">
        <v>79</v>
      </c>
      <c r="N79" s="14" t="s">
        <v>79</v>
      </c>
      <c r="O79" s="14" t="s">
        <v>79</v>
      </c>
      <c r="P79" s="14" t="s">
        <v>79</v>
      </c>
      <c r="Q79" s="14" t="s">
        <v>79</v>
      </c>
      <c r="R79" s="14" t="s">
        <v>79</v>
      </c>
      <c r="S79" s="14" t="s">
        <v>79</v>
      </c>
      <c r="T79" s="14" t="s">
        <v>79</v>
      </c>
      <c r="U79" s="14" t="s">
        <v>79</v>
      </c>
      <c r="V79" s="14" t="s">
        <v>79</v>
      </c>
      <c r="W79" s="14" t="s">
        <v>79</v>
      </c>
      <c r="X79" s="14" t="s">
        <v>79</v>
      </c>
      <c r="Y79" s="14" t="s">
        <v>79</v>
      </c>
      <c r="Z79" s="14" t="s">
        <v>79</v>
      </c>
      <c r="AG79" s="4"/>
    </row>
    <row r="80" spans="1:33" s="13" customFormat="1" ht="33.75" x14ac:dyDescent="0.25">
      <c r="A80" s="14" t="s">
        <v>118</v>
      </c>
      <c r="B80" s="12" t="s">
        <v>119</v>
      </c>
      <c r="C80" s="14" t="s">
        <v>41</v>
      </c>
      <c r="D80" s="14" t="s">
        <v>79</v>
      </c>
      <c r="E80" s="14" t="s">
        <v>79</v>
      </c>
      <c r="F80" s="14" t="s">
        <v>79</v>
      </c>
      <c r="G80" s="14" t="s">
        <v>79</v>
      </c>
      <c r="H80" s="14" t="s">
        <v>79</v>
      </c>
      <c r="I80" s="14" t="s">
        <v>79</v>
      </c>
      <c r="J80" s="14" t="s">
        <v>79</v>
      </c>
      <c r="K80" s="14" t="s">
        <v>79</v>
      </c>
      <c r="L80" s="14" t="s">
        <v>79</v>
      </c>
      <c r="M80" s="14" t="s">
        <v>79</v>
      </c>
      <c r="N80" s="14" t="s">
        <v>79</v>
      </c>
      <c r="O80" s="14" t="s">
        <v>79</v>
      </c>
      <c r="P80" s="14" t="s">
        <v>79</v>
      </c>
      <c r="Q80" s="14" t="s">
        <v>79</v>
      </c>
      <c r="R80" s="14" t="s">
        <v>79</v>
      </c>
      <c r="S80" s="14" t="s">
        <v>79</v>
      </c>
      <c r="T80" s="14" t="s">
        <v>79</v>
      </c>
      <c r="U80" s="14" t="s">
        <v>79</v>
      </c>
      <c r="V80" s="14" t="s">
        <v>79</v>
      </c>
      <c r="W80" s="14" t="s">
        <v>79</v>
      </c>
      <c r="X80" s="14" t="s">
        <v>79</v>
      </c>
      <c r="Y80" s="14" t="s">
        <v>79</v>
      </c>
      <c r="Z80" s="14" t="s">
        <v>79</v>
      </c>
      <c r="AG80" s="4"/>
    </row>
    <row r="81" spans="1:26" ht="22.5" x14ac:dyDescent="0.25">
      <c r="A81" s="7" t="s">
        <v>70</v>
      </c>
      <c r="B81" s="14" t="s">
        <v>47</v>
      </c>
      <c r="C81" s="14" t="s">
        <v>41</v>
      </c>
      <c r="D81" s="14" t="s">
        <v>79</v>
      </c>
      <c r="E81" s="14" t="s">
        <v>79</v>
      </c>
      <c r="F81" s="14" t="s">
        <v>79</v>
      </c>
      <c r="G81" s="14" t="s">
        <v>79</v>
      </c>
      <c r="H81" s="14" t="s">
        <v>79</v>
      </c>
      <c r="I81" s="14" t="s">
        <v>79</v>
      </c>
      <c r="J81" s="14" t="s">
        <v>79</v>
      </c>
      <c r="K81" s="14" t="s">
        <v>79</v>
      </c>
      <c r="L81" s="14" t="s">
        <v>79</v>
      </c>
      <c r="M81" s="1" t="s">
        <v>79</v>
      </c>
      <c r="N81" s="14" t="s">
        <v>79</v>
      </c>
      <c r="O81" s="14" t="s">
        <v>79</v>
      </c>
      <c r="P81" s="14" t="s">
        <v>79</v>
      </c>
      <c r="Q81" s="14" t="s">
        <v>79</v>
      </c>
      <c r="R81" s="14" t="s">
        <v>79</v>
      </c>
      <c r="S81" s="14" t="s">
        <v>79</v>
      </c>
      <c r="T81" s="14" t="s">
        <v>79</v>
      </c>
      <c r="U81" s="14" t="s">
        <v>79</v>
      </c>
      <c r="V81" s="14" t="s">
        <v>79</v>
      </c>
      <c r="W81" s="14" t="s">
        <v>79</v>
      </c>
      <c r="X81" s="1">
        <f>SUM(X82:X85)</f>
        <v>0.65034999999999998</v>
      </c>
      <c r="Y81" s="1">
        <f>SUM(Y82:Y85)</f>
        <v>4.5734756051100005</v>
      </c>
      <c r="Z81" s="14" t="s">
        <v>79</v>
      </c>
    </row>
    <row r="82" spans="1:26" ht="19.5" customHeight="1" x14ac:dyDescent="0.25">
      <c r="A82" s="7" t="s">
        <v>74</v>
      </c>
      <c r="B82" s="12" t="s">
        <v>176</v>
      </c>
      <c r="C82" s="14" t="s">
        <v>198</v>
      </c>
      <c r="D82" s="14" t="s">
        <v>79</v>
      </c>
      <c r="E82" s="14" t="s">
        <v>79</v>
      </c>
      <c r="F82" s="14" t="s">
        <v>79</v>
      </c>
      <c r="G82" s="14" t="s">
        <v>79</v>
      </c>
      <c r="H82" s="14" t="s">
        <v>79</v>
      </c>
      <c r="I82" s="14" t="s">
        <v>79</v>
      </c>
      <c r="J82" s="14" t="s">
        <v>79</v>
      </c>
      <c r="K82" s="14" t="s">
        <v>79</v>
      </c>
      <c r="L82" s="14" t="s">
        <v>79</v>
      </c>
      <c r="M82" s="14" t="s">
        <v>79</v>
      </c>
      <c r="N82" s="14" t="s">
        <v>79</v>
      </c>
      <c r="O82" s="14" t="s">
        <v>79</v>
      </c>
      <c r="P82" s="14" t="s">
        <v>79</v>
      </c>
      <c r="Q82" s="14" t="s">
        <v>79</v>
      </c>
      <c r="R82" s="14" t="s">
        <v>79</v>
      </c>
      <c r="S82" s="14" t="s">
        <v>79</v>
      </c>
      <c r="T82" s="14" t="s">
        <v>79</v>
      </c>
      <c r="U82" s="14" t="s">
        <v>79</v>
      </c>
      <c r="V82" s="14" t="s">
        <v>79</v>
      </c>
      <c r="W82" s="14" t="s">
        <v>79</v>
      </c>
      <c r="X82" s="14" t="s">
        <v>79</v>
      </c>
      <c r="Y82" s="1">
        <f>265.00500351/1000</f>
        <v>0.26500500351</v>
      </c>
      <c r="Z82" s="14" t="s">
        <v>79</v>
      </c>
    </row>
    <row r="83" spans="1:26" ht="33.75" x14ac:dyDescent="0.25">
      <c r="A83" s="7" t="s">
        <v>175</v>
      </c>
      <c r="B83" s="12" t="s">
        <v>136</v>
      </c>
      <c r="C83" s="14" t="s">
        <v>199</v>
      </c>
      <c r="D83" s="14" t="s">
        <v>79</v>
      </c>
      <c r="E83" s="14" t="s">
        <v>79</v>
      </c>
      <c r="F83" s="14" t="s">
        <v>79</v>
      </c>
      <c r="G83" s="14" t="s">
        <v>79</v>
      </c>
      <c r="H83" s="14" t="s">
        <v>79</v>
      </c>
      <c r="I83" s="14" t="s">
        <v>79</v>
      </c>
      <c r="J83" s="14" t="s">
        <v>79</v>
      </c>
      <c r="K83" s="14" t="s">
        <v>79</v>
      </c>
      <c r="L83" s="14" t="s">
        <v>79</v>
      </c>
      <c r="M83" s="14" t="s">
        <v>79</v>
      </c>
      <c r="N83" s="14" t="s">
        <v>79</v>
      </c>
      <c r="O83" s="14" t="s">
        <v>79</v>
      </c>
      <c r="P83" s="14" t="s">
        <v>79</v>
      </c>
      <c r="Q83" s="14" t="s">
        <v>79</v>
      </c>
      <c r="R83" s="14" t="s">
        <v>79</v>
      </c>
      <c r="S83" s="14" t="s">
        <v>79</v>
      </c>
      <c r="T83" s="14" t="s">
        <v>79</v>
      </c>
      <c r="U83" s="14" t="s">
        <v>79</v>
      </c>
      <c r="V83" s="14" t="s">
        <v>79</v>
      </c>
      <c r="W83" s="14" t="s">
        <v>79</v>
      </c>
      <c r="X83" s="14" t="s">
        <v>79</v>
      </c>
      <c r="Y83" s="1">
        <f>3918.3833754/1000</f>
        <v>3.9183833754000004</v>
      </c>
      <c r="Z83" s="14" t="s">
        <v>79</v>
      </c>
    </row>
    <row r="84" spans="1:26" ht="56.25" x14ac:dyDescent="0.25">
      <c r="A84" s="7" t="s">
        <v>183</v>
      </c>
      <c r="B84" s="12" t="s">
        <v>185</v>
      </c>
      <c r="C84" s="14" t="s">
        <v>200</v>
      </c>
      <c r="D84" s="14" t="s">
        <v>79</v>
      </c>
      <c r="E84" s="14" t="s">
        <v>79</v>
      </c>
      <c r="F84" s="14" t="s">
        <v>79</v>
      </c>
      <c r="G84" s="14" t="s">
        <v>79</v>
      </c>
      <c r="H84" s="14" t="s">
        <v>79</v>
      </c>
      <c r="I84" s="14" t="s">
        <v>79</v>
      </c>
      <c r="J84" s="14" t="s">
        <v>79</v>
      </c>
      <c r="K84" s="14" t="s">
        <v>79</v>
      </c>
      <c r="L84" s="14" t="s">
        <v>79</v>
      </c>
      <c r="M84" s="14" t="s">
        <v>79</v>
      </c>
      <c r="N84" s="14" t="s">
        <v>79</v>
      </c>
      <c r="O84" s="14" t="s">
        <v>79</v>
      </c>
      <c r="P84" s="14" t="s">
        <v>79</v>
      </c>
      <c r="Q84" s="14" t="s">
        <v>79</v>
      </c>
      <c r="R84" s="14" t="s">
        <v>79</v>
      </c>
      <c r="S84" s="14" t="s">
        <v>79</v>
      </c>
      <c r="T84" s="14" t="s">
        <v>79</v>
      </c>
      <c r="U84" s="14" t="s">
        <v>79</v>
      </c>
      <c r="V84" s="14" t="s">
        <v>79</v>
      </c>
      <c r="W84" s="14" t="s">
        <v>79</v>
      </c>
      <c r="X84" s="14" t="s">
        <v>79</v>
      </c>
      <c r="Y84" s="1">
        <f>390.0872262/1000</f>
        <v>0.39008722619999997</v>
      </c>
      <c r="Z84" s="14" t="s">
        <v>79</v>
      </c>
    </row>
    <row r="85" spans="1:26" ht="33.75" x14ac:dyDescent="0.25">
      <c r="A85" s="7" t="s">
        <v>184</v>
      </c>
      <c r="B85" s="12" t="s">
        <v>186</v>
      </c>
      <c r="C85" s="14" t="s">
        <v>201</v>
      </c>
      <c r="D85" s="14" t="s">
        <v>79</v>
      </c>
      <c r="E85" s="14" t="s">
        <v>79</v>
      </c>
      <c r="F85" s="14" t="s">
        <v>79</v>
      </c>
      <c r="G85" s="14" t="s">
        <v>79</v>
      </c>
      <c r="H85" s="14" t="s">
        <v>79</v>
      </c>
      <c r="I85" s="14" t="s">
        <v>79</v>
      </c>
      <c r="J85" s="14" t="s">
        <v>79</v>
      </c>
      <c r="K85" s="14" t="s">
        <v>79</v>
      </c>
      <c r="L85" s="14" t="s">
        <v>79</v>
      </c>
      <c r="M85" s="14" t="s">
        <v>79</v>
      </c>
      <c r="N85" s="14" t="s">
        <v>79</v>
      </c>
      <c r="O85" s="14" t="s">
        <v>79</v>
      </c>
      <c r="P85" s="14" t="s">
        <v>79</v>
      </c>
      <c r="Q85" s="14" t="s">
        <v>79</v>
      </c>
      <c r="R85" s="14" t="s">
        <v>79</v>
      </c>
      <c r="S85" s="14" t="s">
        <v>79</v>
      </c>
      <c r="T85" s="14" t="s">
        <v>79</v>
      </c>
      <c r="U85" s="14" t="s">
        <v>79</v>
      </c>
      <c r="V85" s="14" t="s">
        <v>79</v>
      </c>
      <c r="W85" s="14" t="s">
        <v>79</v>
      </c>
      <c r="X85" s="1">
        <f>650.35/1000</f>
        <v>0.65034999999999998</v>
      </c>
      <c r="Y85" s="1" t="s">
        <v>79</v>
      </c>
      <c r="Z85" s="14" t="s">
        <v>79</v>
      </c>
    </row>
  </sheetData>
  <mergeCells count="19">
    <mergeCell ref="A11:A15"/>
    <mergeCell ref="B11:B15"/>
    <mergeCell ref="C11:C15"/>
    <mergeCell ref="L12:R12"/>
    <mergeCell ref="D11:Z11"/>
    <mergeCell ref="X12:Y13"/>
    <mergeCell ref="Z12:Z13"/>
    <mergeCell ref="D12:K13"/>
    <mergeCell ref="L13:R13"/>
    <mergeCell ref="S12:T13"/>
    <mergeCell ref="U12:V13"/>
    <mergeCell ref="W12:W13"/>
    <mergeCell ref="L8:R8"/>
    <mergeCell ref="A9:Z9"/>
    <mergeCell ref="A6:Y6"/>
    <mergeCell ref="A1:Y1"/>
    <mergeCell ref="A2:Y2"/>
    <mergeCell ref="A3:Y3"/>
    <mergeCell ref="A4:Y4"/>
  </mergeCells>
  <pageMargins left="0.31496062992125984" right="0.11811023622047245" top="0.15748031496062992" bottom="0.15748031496062992" header="0" footer="0"/>
  <pageSetup paperSize="8" scale="58" orientation="landscape" r:id="rId1"/>
  <colBreaks count="1" manualBreakCount="1">
    <brk id="2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3BCFB-A6B9-42E3-A476-F8D05CF78301}">
  <dimension ref="A1:C12"/>
  <sheetViews>
    <sheetView tabSelected="1"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40" t="s">
        <v>206</v>
      </c>
      <c r="B1" s="41"/>
      <c r="C1" s="42"/>
    </row>
    <row r="2" spans="1:3" ht="15" customHeight="1" x14ac:dyDescent="0.25">
      <c r="A2" s="43"/>
      <c r="B2" s="44" t="s">
        <v>207</v>
      </c>
      <c r="C2" s="45"/>
    </row>
    <row r="3" spans="1:3" ht="15" customHeight="1" x14ac:dyDescent="0.25">
      <c r="A3" s="43"/>
      <c r="B3" s="44" t="s">
        <v>208</v>
      </c>
      <c r="C3" s="45"/>
    </row>
    <row r="4" spans="1:3" ht="15" customHeight="1" x14ac:dyDescent="0.25">
      <c r="A4" s="46" t="s">
        <v>209</v>
      </c>
      <c r="B4" s="47"/>
      <c r="C4" s="48"/>
    </row>
    <row r="5" spans="1:3" ht="15" customHeight="1" x14ac:dyDescent="0.25">
      <c r="A5" s="38" t="s">
        <v>210</v>
      </c>
      <c r="B5" s="39"/>
      <c r="C5" s="21" t="s">
        <v>211</v>
      </c>
    </row>
    <row r="6" spans="1:3" ht="105" x14ac:dyDescent="0.25">
      <c r="A6" s="49" t="s">
        <v>212</v>
      </c>
      <c r="B6" s="50"/>
      <c r="C6" s="21" t="s">
        <v>213</v>
      </c>
    </row>
    <row r="7" spans="1:3" ht="60" x14ac:dyDescent="0.25">
      <c r="A7" s="49" t="s">
        <v>214</v>
      </c>
      <c r="B7" s="50"/>
      <c r="C7" s="21" t="s">
        <v>215</v>
      </c>
    </row>
    <row r="8" spans="1:3" ht="15" customHeight="1" x14ac:dyDescent="0.25">
      <c r="A8" s="38" t="s">
        <v>216</v>
      </c>
      <c r="B8" s="39"/>
      <c r="C8" s="21" t="s">
        <v>217</v>
      </c>
    </row>
    <row r="9" spans="1:3" ht="15" customHeight="1" x14ac:dyDescent="0.25">
      <c r="A9" s="38" t="s">
        <v>218</v>
      </c>
      <c r="B9" s="39"/>
      <c r="C9" s="21" t="s">
        <v>219</v>
      </c>
    </row>
    <row r="10" spans="1:3" ht="15" customHeight="1" x14ac:dyDescent="0.25">
      <c r="A10" s="38" t="s">
        <v>220</v>
      </c>
      <c r="B10" s="39"/>
      <c r="C10" s="21" t="s">
        <v>221</v>
      </c>
    </row>
    <row r="11" spans="1:3" ht="15" customHeight="1" x14ac:dyDescent="0.25">
      <c r="A11" s="38" t="s">
        <v>222</v>
      </c>
      <c r="B11" s="39"/>
      <c r="C11" s="21" t="s">
        <v>223</v>
      </c>
    </row>
    <row r="12" spans="1:3" ht="15.75" thickBot="1" x14ac:dyDescent="0.3">
      <c r="A12" s="18"/>
      <c r="B12" s="19"/>
      <c r="C12" s="20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Лист1!OLE_LINK1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2024-09-17T01:53:36Z</dcterms:modified>
</cp:coreProperties>
</file>